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75" windowWidth="14280" windowHeight="7950" firstSheet="3" activeTab="3"/>
  </bookViews>
  <sheets>
    <sheet name="ksk 2023" sheetId="1" state="hidden" r:id="rId1"/>
    <sheet name="ksk 2024" sheetId="2" state="hidden" r:id="rId2"/>
    <sheet name="ksk 2026" sheetId="3" state="hidden" r:id="rId3"/>
    <sheet name="ksk 2026 " sheetId="4" r:id="rId4"/>
  </sheets>
  <calcPr calcId="144525"/>
</workbook>
</file>

<file path=xl/calcChain.xml><?xml version="1.0" encoding="utf-8"?>
<calcChain xmlns="http://schemas.openxmlformats.org/spreadsheetml/2006/main">
  <c r="E29" i="4" l="1"/>
  <c r="G8" i="4" l="1"/>
  <c r="G9" i="4"/>
  <c r="G10" i="4"/>
  <c r="H12" i="4"/>
  <c r="E7" i="4" l="1"/>
  <c r="G7" i="4" s="1"/>
  <c r="H32" i="4" l="1"/>
  <c r="G31" i="4"/>
  <c r="G30" i="4"/>
  <c r="G28" i="4"/>
  <c r="E27" i="4"/>
  <c r="G26" i="4"/>
  <c r="G25" i="4"/>
  <c r="E24" i="4"/>
  <c r="E19" i="4" s="1"/>
  <c r="E17" i="4" s="1"/>
  <c r="G23" i="4"/>
  <c r="G22" i="4"/>
  <c r="G21" i="4"/>
  <c r="G20" i="4"/>
  <c r="G18" i="4"/>
  <c r="G12" i="4"/>
  <c r="G11" i="4" l="1"/>
  <c r="G27" i="4"/>
  <c r="G24" i="4"/>
  <c r="G17" i="4"/>
  <c r="G19" i="4"/>
  <c r="F28" i="3"/>
  <c r="G19" i="3"/>
  <c r="G21" i="3"/>
  <c r="H32" i="3"/>
  <c r="G31" i="3"/>
  <c r="G30" i="3"/>
  <c r="G29" i="3"/>
  <c r="G27" i="3"/>
  <c r="G26" i="3"/>
  <c r="G24" i="3"/>
  <c r="G23" i="3"/>
  <c r="G22" i="3"/>
  <c r="F25" i="3"/>
  <c r="F20" i="3"/>
  <c r="F18" i="3" s="1"/>
  <c r="G13" i="3"/>
  <c r="G14" i="3"/>
  <c r="G15" i="3"/>
  <c r="G16" i="3"/>
  <c r="G17" i="3"/>
  <c r="G11" i="3"/>
  <c r="F12" i="3" l="1"/>
  <c r="F10" i="3" s="1"/>
  <c r="E28" i="3"/>
  <c r="G28" i="3" s="1"/>
  <c r="E25" i="3"/>
  <c r="G25" i="3" s="1"/>
  <c r="E20" i="3"/>
  <c r="G20" i="3" s="1"/>
  <c r="E12" i="3"/>
  <c r="E10" i="3" s="1"/>
  <c r="G10" i="3" l="1"/>
  <c r="G12" i="3"/>
  <c r="E18" i="3"/>
  <c r="G18" i="3" s="1"/>
  <c r="F28" i="2"/>
  <c r="F25" i="2"/>
  <c r="F20" i="2" s="1"/>
  <c r="F18" i="2" s="1"/>
  <c r="F12" i="2"/>
  <c r="F10" i="2" s="1"/>
  <c r="E28" i="2" l="1"/>
  <c r="E25" i="2" l="1"/>
  <c r="E20" i="2" s="1"/>
  <c r="E18" i="2" s="1"/>
  <c r="E12" i="2"/>
  <c r="E10" i="2" s="1"/>
</calcChain>
</file>

<file path=xl/sharedStrings.xml><?xml version="1.0" encoding="utf-8"?>
<sst xmlns="http://schemas.openxmlformats.org/spreadsheetml/2006/main" count="163" uniqueCount="82">
  <si>
    <t>SỞ Y TẾ NINH THUẬN</t>
  </si>
  <si>
    <t>TRUNG TÂM Y TẾ NINH HẢI</t>
  </si>
  <si>
    <t>CỘNG HÒA XÃ HỘI CHỦ NGHĨA VIỆT NAM</t>
  </si>
  <si>
    <t>Độc lập - Tự do - Hạnh phúc</t>
  </si>
  <si>
    <t>LOẠI</t>
  </si>
  <si>
    <t>1. Khám sức khỏe lái xe</t>
  </si>
  <si>
    <t>2. Khám miễn thể dục, cấp giấy chứng thương</t>
  </si>
  <si>
    <t>3. Khám sức khỏe định kỳ</t>
  </si>
  <si>
    <t>*Tiền khám</t>
  </si>
  <si>
    <t>_Hồng cầu, bạch cầu, tiểu cầu</t>
  </si>
  <si>
    <t>_Đường huyết</t>
  </si>
  <si>
    <t>_Tổng phân tích nước tiểu</t>
  </si>
  <si>
    <t>_Xét nghiệm phân</t>
  </si>
  <si>
    <t>*Chụp Tim phổi thẳng</t>
  </si>
  <si>
    <t>4,. Khám sức khỏe đi làm, đi học theo TT14</t>
  </si>
  <si>
    <t>_Ure</t>
  </si>
  <si>
    <t>_Creatine</t>
  </si>
  <si>
    <t>_SGOT - GPT</t>
  </si>
  <si>
    <t>*Xét nghiệm</t>
  </si>
  <si>
    <t>GIÁM ĐỐC</t>
  </si>
  <si>
    <t>PHỤ TRÁCH KẾ TOÁN</t>
  </si>
  <si>
    <t>NGƯỜI LẬP BẢNG</t>
  </si>
  <si>
    <t>Đinh Trần Dân An</t>
  </si>
  <si>
    <t>GIÁ CŨ THEO QĐ 32/2019/QĐ-UBND</t>
  </si>
  <si>
    <t xml:space="preserve">           Bùi Thái Dương</t>
  </si>
  <si>
    <t>BẢNG GIÁ THU KHÁM SỨC KHỎE THEO QUYẾT ĐỊNH 27/2020/QĐ-UBND CỦA UBND TỈNH NINH THUẬN NGÀY 03/08/2020 (ÁP DỤNG TẠI ĐƠN VỊ NGÀY 13/08/2020)</t>
  </si>
  <si>
    <t>GIÁ MỚI THEO QĐ 27/2020/QĐ-UBND</t>
  </si>
  <si>
    <t xml:space="preserve">                                                                   Ninh Hải, ngày      tháng      năm 2020</t>
  </si>
  <si>
    <t>UBND HUYỆN NINH HẢI</t>
  </si>
  <si>
    <t xml:space="preserve">TRUNG TÂM Y TẾ </t>
  </si>
  <si>
    <t>Trần Văn Hương</t>
  </si>
  <si>
    <t>GIÁ MỚI THEO NQ 15/2024/NQ-HĐND</t>
  </si>
  <si>
    <t xml:space="preserve">                                                                   Ninh Hải, ngày  16    tháng   7   năm 2024</t>
  </si>
  <si>
    <t>4. Khám sức khỏe đi làm, đi học theo TT14</t>
  </si>
  <si>
    <t>5. Khám sức khỏe sản xuất kinh doanh thực phẩm</t>
  </si>
  <si>
    <t>*Xét nghiệm phân</t>
  </si>
  <si>
    <t>*Chụp phổi thẳng</t>
  </si>
  <si>
    <t xml:space="preserve">                 KẾ TOÁN TRƯỞNG</t>
  </si>
  <si>
    <t xml:space="preserve">               Đinh Trần Dân An</t>
  </si>
  <si>
    <t xml:space="preserve">             Bùi Thái Dương</t>
  </si>
  <si>
    <t>BẢNG GIÁ THU KHÁM SỨC KHỎE THEO NGHỊ QUYẾT 52/2024/NQ-HĐND CỦA HỘI ĐỒNG NHÂN DÂN TỈNH NINH THUẬN NGÀY 11/7/2024 (ÁP DỤNG TẠI ĐƠN VỊ NGÀY 01/01/2025)</t>
  </si>
  <si>
    <t>(Ban hành kèm theo Quyết định số /QĐ-TTYT ngày 16 / 7 /2024 của Trung Tâm Y tế Ninh Hải )</t>
  </si>
  <si>
    <t>Thời điểm áp dụng:  Kể từ ngày 01/01/2025.</t>
  </si>
  <si>
    <t>GIÁ MỚI THEO 52/2024/NQ-HĐND</t>
  </si>
  <si>
    <t>GIÁ MỚI NQ THEO 81/NQ-HĐND</t>
  </si>
  <si>
    <t xml:space="preserve">BẢNG GIÁ THU KHÁM SỨC KHỎE THEO NGHỊ QUYẾT 81/NQ-HĐND ngày 15 tháng 10 năm 2026
của Hội đồng nhân dân tỉnh Khánh Hòa
</t>
  </si>
  <si>
    <t>SỞ Y TẾ KHÁNH HÒA</t>
  </si>
  <si>
    <t>TRUNG TÂM Y TẾ KHU VỰC NINH HẢI</t>
  </si>
  <si>
    <t xml:space="preserve">  Ninh Chử, ngày  29    tháng   10   năm 2025</t>
  </si>
  <si>
    <t>I. Khám sức khỏe lái xe 2 bánh, 4 bánh</t>
  </si>
  <si>
    <t>Cũ</t>
  </si>
  <si>
    <t>Giảm 1 chân: 44.800 đồng/chân</t>
  </si>
  <si>
    <t>II. Khám miễn thể dục, cấp giấy chứng thương</t>
  </si>
  <si>
    <t>VI. Khám sức khỏe sản xuất kinh doanh thực phẩm</t>
  </si>
  <si>
    <t>&gt;&gt;&gt;&gt;&gt;&gt;&gt;&gt;&gt; ma túy 5 chân</t>
  </si>
  <si>
    <t>Ghi chú: Riêng Gói khám sức khỏe toàn dân, khám sức khỏe cho Công ty, doanh nghiệp tư nhân, khám cơ quan Nhà nước,……, danh mục khám do phòng Nghiệp vụ xây dựng dựa trên quy định của danh mục Bộ Y tế và theo giá của Nghị quyết 81/NQ-HĐND  ngày 15/10/2026  NQ HĐND tỉnh ban hành.</t>
  </si>
  <si>
    <t>Khám cận Lâm sàng thực hiện theo chỉ định của Bác sỹ</t>
  </si>
  <si>
    <t>Theo giá quy định danh mục thực tế</t>
  </si>
  <si>
    <t>V. Khám sức khỏe đi làm, đi học theo TT32/2023/TT-BYT ngày 31/12/2023 và  TT25/2026 TT-BYT ngày 30/6/2026 của Bộ Y tế</t>
  </si>
  <si>
    <t>III. Khám sức khỏe định kỳ cho người đủ 18 tuổi (theo TT25/2026 TT-BYT ngày 30/6/2026)</t>
  </si>
  <si>
    <t>IV. Khám sức khỏe định kỳ cho người 6 đến dưới 18 tuổi (theo TT25/2026 TT-BYT ngày 30/6/2026)</t>
  </si>
  <si>
    <t xml:space="preserve">  KẾ TOÁN TRƯỞNG</t>
  </si>
  <si>
    <t xml:space="preserve"> Đinh Trần Dân An</t>
  </si>
  <si>
    <t xml:space="preserve">  Trần Văn Hương</t>
  </si>
  <si>
    <t>Giá thu=Tiền khám+ Giá cận lâm sàng</t>
  </si>
  <si>
    <t>* Tiền khám</t>
  </si>
  <si>
    <t>- Hồng cầu, bạch cầu, tiểu cầu</t>
  </si>
  <si>
    <t>- Đường huyết</t>
  </si>
  <si>
    <t>- Ure</t>
  </si>
  <si>
    <t>- Creatine</t>
  </si>
  <si>
    <t>- SGOT - GPT</t>
  </si>
  <si>
    <t>- Tổng phân tích nước tiểu</t>
  </si>
  <si>
    <t>- Chụp Tim phổi thẳng</t>
  </si>
  <si>
    <t>- Xét nghiệm phân</t>
  </si>
  <si>
    <t>* Xét nghiệm - X-quang</t>
  </si>
  <si>
    <t>- Chụp phổi thẳng</t>
  </si>
  <si>
    <t>- Tiền công khám sức khỏe cấp Giấy chứng nhận</t>
  </si>
  <si>
    <t>- Giá thu xét nghiệm chất ma túy 5 chân (chất) qua đường nước tiểu</t>
  </si>
  <si>
    <t>Thời điểm áp dụng:  Kể từ ngày 03/11/2026.</t>
  </si>
  <si>
    <r>
      <t xml:space="preserve">BẢNG GIÁ THU KHÁM SỨC KHỎE TẠI TTYT KHU VỰC NINH HẢI
Theo Nghị Quyết 81/NQ-HĐND ngày 15 tháng 10 năm 2026 của Hội đồng nhân dân tỉnh Khánh Hòa
</t>
    </r>
    <r>
      <rPr>
        <b/>
        <i/>
        <sz val="14"/>
        <color theme="1"/>
        <rFont val="Times New Roman"/>
        <family val="1"/>
      </rPr>
      <t>(Đính kèm Quyết định số 210/QĐ-TTYT ngày 02/11/2026 của TTYT Khu vực Ninh Hải)</t>
    </r>
  </si>
  <si>
    <t>GIÁ MỚI NQ THEO 81/2026/NQ-HĐND ngày 15/10/2026 áp dụng mới từ ngày 03/11/2026</t>
  </si>
  <si>
    <t xml:space="preserve">                                                                     Ninh Chử, ngày 02 tháng 11 năm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</si>
</sst>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_-* #,##0.00\ _₫_-;\-* #,##0.00\ _₫_-;_-* &quot;-&quot;??\ _₫_-;_-@_-"/>
    <numFmt numFmtId="166" formatCode="_-* #,##0\ _₫_-;\-* #,##0\ _₫_-;_-* &quot;-&quot;??\ _₫_-;_-@_-"/>
    <numFmt numFmtId="167" formatCode="_(* #,##0_);_(* \(#,##0\);_(* &quot;-&quot;??_);_(@_)"/>
  </numFmts>
  <fonts count="30" x14ac:knownFonts="1">
    <font>
      <sz val="14"/>
      <color theme="1"/>
      <name val="Times New Roman"/>
      <family val="2"/>
      <charset val="163"/>
    </font>
    <font>
      <sz val="14"/>
      <color theme="1"/>
      <name val="Times New Roman"/>
      <family val="2"/>
      <charset val="163"/>
    </font>
    <font>
      <sz val="13"/>
      <color theme="1"/>
      <name val="Times New Roman"/>
      <family val="2"/>
      <charset val="163"/>
    </font>
    <font>
      <b/>
      <sz val="13"/>
      <color theme="1"/>
      <name val="Times New Roman"/>
      <family val="1"/>
    </font>
    <font>
      <i/>
      <sz val="13"/>
      <color theme="1"/>
      <name val="Times New Roman"/>
      <family val="1"/>
    </font>
    <font>
      <b/>
      <i/>
      <sz val="13"/>
      <color theme="1"/>
      <name val="Times New Roman"/>
      <family val="1"/>
    </font>
    <font>
      <b/>
      <sz val="16"/>
      <color theme="1"/>
      <name val="Times New Roman"/>
      <family val="1"/>
    </font>
    <font>
      <sz val="10"/>
      <name val="Arial"/>
      <family val="2"/>
    </font>
    <font>
      <sz val="10"/>
      <name val="Times New Roman"/>
      <family val="1"/>
    </font>
    <font>
      <b/>
      <sz val="10"/>
      <name val="Times New Roman"/>
      <family val="1"/>
    </font>
    <font>
      <b/>
      <sz val="10"/>
      <color rgb="FFFF0000"/>
      <name val="Times New Roman"/>
      <family val="1"/>
    </font>
    <font>
      <b/>
      <sz val="14"/>
      <color theme="1"/>
      <name val="Times New Roman"/>
      <family val="1"/>
    </font>
    <font>
      <sz val="13"/>
      <color theme="1"/>
      <name val="Times New Roman"/>
      <family val="1"/>
    </font>
    <font>
      <sz val="12"/>
      <name val="Times New Roman"/>
      <family val="1"/>
    </font>
    <font>
      <sz val="13"/>
      <name val="Times New Roman"/>
      <family val="1"/>
    </font>
    <font>
      <b/>
      <sz val="13"/>
      <color rgb="FFFF0000"/>
      <name val="Times New Roman"/>
      <family val="1"/>
    </font>
    <font>
      <b/>
      <sz val="12"/>
      <color theme="1"/>
      <name val="Times New Roman"/>
      <family val="1"/>
    </font>
    <font>
      <b/>
      <i/>
      <sz val="14"/>
      <color theme="1"/>
      <name val="Times New Roman"/>
      <family val="1"/>
    </font>
    <font>
      <b/>
      <sz val="13"/>
      <color theme="0"/>
      <name val="Times New Roman"/>
      <family val="1"/>
    </font>
    <font>
      <sz val="13"/>
      <color theme="0"/>
      <name val="Times New Roman"/>
      <family val="1"/>
    </font>
    <font>
      <b/>
      <sz val="14"/>
      <color theme="0"/>
      <name val="Times New Roman"/>
      <family val="1"/>
    </font>
    <font>
      <b/>
      <sz val="16"/>
      <color theme="0"/>
      <name val="Times New Roman"/>
      <family val="1"/>
    </font>
    <font>
      <i/>
      <sz val="13"/>
      <color theme="0"/>
      <name val="Times New Roman"/>
      <family val="1"/>
    </font>
    <font>
      <b/>
      <i/>
      <sz val="13"/>
      <color theme="0"/>
      <name val="Times New Roman"/>
      <family val="1"/>
    </font>
    <font>
      <b/>
      <sz val="13"/>
      <name val="Times New Roman"/>
      <family val="1"/>
    </font>
    <font>
      <i/>
      <sz val="13"/>
      <name val="Times New Roman"/>
      <family val="1"/>
    </font>
    <font>
      <sz val="14"/>
      <name val="Times New Roman"/>
      <family val="1"/>
    </font>
    <font>
      <i/>
      <sz val="14"/>
      <name val="Times New Roman"/>
      <family val="1"/>
    </font>
    <font>
      <b/>
      <sz val="14"/>
      <name val="Times New Roman"/>
      <family val="1"/>
    </font>
    <font>
      <b/>
      <sz val="12"/>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4">
    <xf numFmtId="0" fontId="0" fillId="0" borderId="0"/>
    <xf numFmtId="165" fontId="1" fillId="0" borderId="0" applyFont="0" applyFill="0" applyBorder="0" applyAlignment="0" applyProtection="0"/>
    <xf numFmtId="0" fontId="7" fillId="0" borderId="0"/>
    <xf numFmtId="164" fontId="7" fillId="0" borderId="0" applyFont="0" applyFill="0" applyBorder="0" applyAlignment="0" applyProtection="0"/>
  </cellStyleXfs>
  <cellXfs count="152">
    <xf numFmtId="0" fontId="0" fillId="0" borderId="0" xfId="0"/>
    <xf numFmtId="0" fontId="2" fillId="0" borderId="0" xfId="0" applyFont="1"/>
    <xf numFmtId="0" fontId="3" fillId="0" borderId="0" xfId="0" applyFont="1"/>
    <xf numFmtId="0" fontId="3" fillId="0" borderId="1" xfId="0" applyFont="1" applyBorder="1"/>
    <xf numFmtId="0" fontId="4" fillId="0" borderId="0" xfId="0" applyFont="1"/>
    <xf numFmtId="0" fontId="3" fillId="0" borderId="0" xfId="0" applyFont="1" applyAlignment="1">
      <alignment horizontal="center"/>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166" fontId="4" fillId="0" borderId="2" xfId="1" applyNumberFormat="1" applyFont="1" applyBorder="1" applyAlignment="1">
      <alignment horizontal="center"/>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166" fontId="3" fillId="0" borderId="2" xfId="1" applyNumberFormat="1" applyFont="1" applyBorder="1" applyAlignment="1">
      <alignment horizontal="center"/>
    </xf>
    <xf numFmtId="166" fontId="2" fillId="0" borderId="2" xfId="1" applyNumberFormat="1" applyFont="1" applyBorder="1" applyAlignment="1">
      <alignment horizontal="center"/>
    </xf>
    <xf numFmtId="166" fontId="2" fillId="0" borderId="3" xfId="1" applyNumberFormat="1" applyFont="1" applyBorder="1" applyAlignment="1">
      <alignment horizontal="center"/>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5" fillId="0" borderId="0" xfId="0" applyFont="1" applyAlignment="1">
      <alignment horizontal="center"/>
    </xf>
    <xf numFmtId="166" fontId="3" fillId="0" borderId="1" xfId="1" applyNumberFormat="1" applyFont="1" applyBorder="1" applyAlignment="1"/>
    <xf numFmtId="166" fontId="4" fillId="0" borderId="1" xfId="1" applyNumberFormat="1" applyFont="1" applyBorder="1" applyAlignment="1"/>
    <xf numFmtId="166" fontId="2" fillId="0" borderId="1" xfId="1" applyNumberFormat="1" applyFont="1" applyBorder="1" applyAlignment="1"/>
    <xf numFmtId="166" fontId="2" fillId="0" borderId="1" xfId="1" applyNumberFormat="1" applyFont="1" applyBorder="1" applyAlignment="1">
      <alignment horizontal="center"/>
    </xf>
    <xf numFmtId="0" fontId="3" fillId="0" borderId="1" xfId="0" applyFont="1" applyBorder="1" applyAlignment="1">
      <alignment horizontal="center" vertical="center" wrapText="1"/>
    </xf>
    <xf numFmtId="0" fontId="3" fillId="0" borderId="0" xfId="0" applyFont="1" applyAlignment="1">
      <alignment wrapText="1"/>
    </xf>
    <xf numFmtId="166" fontId="3" fillId="0" borderId="0" xfId="0" applyNumberFormat="1" applyFont="1"/>
    <xf numFmtId="0" fontId="9" fillId="0" borderId="0" xfId="2" applyFont="1" applyBorder="1" applyAlignment="1">
      <alignment horizontal="right"/>
    </xf>
    <xf numFmtId="167" fontId="9" fillId="0" borderId="0" xfId="3" applyNumberFormat="1" applyFont="1" applyBorder="1" applyAlignment="1">
      <alignment horizontal="right"/>
    </xf>
    <xf numFmtId="0" fontId="10" fillId="0" borderId="0" xfId="2" applyFont="1" applyBorder="1" applyAlignment="1">
      <alignment horizontal="right"/>
    </xf>
    <xf numFmtId="167" fontId="10" fillId="0" borderId="0" xfId="3" applyNumberFormat="1" applyFont="1" applyBorder="1" applyAlignment="1">
      <alignment horizontal="left" vertical="top" indent="2"/>
    </xf>
    <xf numFmtId="3" fontId="10" fillId="0" borderId="0" xfId="2" applyNumberFormat="1" applyFont="1" applyBorder="1" applyAlignment="1">
      <alignment horizontal="right"/>
    </xf>
    <xf numFmtId="167" fontId="10" fillId="0" borderId="0" xfId="3" applyNumberFormat="1" applyFont="1" applyBorder="1" applyAlignment="1">
      <alignment horizontal="right"/>
    </xf>
    <xf numFmtId="3" fontId="8" fillId="0" borderId="0" xfId="2" applyNumberFormat="1" applyFont="1" applyBorder="1" applyAlignment="1">
      <alignment horizontal="right"/>
    </xf>
    <xf numFmtId="167" fontId="8" fillId="0" borderId="0" xfId="3" applyNumberFormat="1" applyFont="1" applyBorder="1" applyAlignment="1">
      <alignment horizontal="right"/>
    </xf>
    <xf numFmtId="3" fontId="9" fillId="0" borderId="0" xfId="2" applyNumberFormat="1" applyFont="1" applyBorder="1" applyAlignment="1">
      <alignment horizontal="right"/>
    </xf>
    <xf numFmtId="167" fontId="8" fillId="0" borderId="0" xfId="3" applyNumberFormat="1" applyFont="1" applyBorder="1" applyAlignment="1">
      <alignment horizontal="right" vertical="top"/>
    </xf>
    <xf numFmtId="3" fontId="8" fillId="0" borderId="0" xfId="2" applyNumberFormat="1" applyFont="1" applyBorder="1" applyAlignment="1">
      <alignment horizontal="right" vertical="top"/>
    </xf>
    <xf numFmtId="3" fontId="8" fillId="0" borderId="0" xfId="3" applyNumberFormat="1" applyFont="1" applyBorder="1" applyAlignment="1">
      <alignment horizontal="right" vertical="top"/>
    </xf>
    <xf numFmtId="3" fontId="8" fillId="0" borderId="0" xfId="2" applyNumberFormat="1" applyFont="1" applyBorder="1" applyAlignment="1">
      <alignment horizontal="right" vertical="center"/>
    </xf>
    <xf numFmtId="0" fontId="3" fillId="0" borderId="0" xfId="0" applyFont="1" applyAlignment="1">
      <alignment horizontal="center"/>
    </xf>
    <xf numFmtId="0" fontId="6" fillId="0" borderId="0" xfId="0" applyFont="1" applyAlignment="1">
      <alignment wrapText="1"/>
    </xf>
    <xf numFmtId="0" fontId="3" fillId="0" borderId="0" xfId="0" applyFont="1" applyAlignment="1"/>
    <xf numFmtId="0" fontId="4" fillId="0" borderId="0" xfId="0" applyFont="1" applyAlignment="1">
      <alignment horizontal="center"/>
    </xf>
    <xf numFmtId="0" fontId="12" fillId="0" borderId="0" xfId="0" applyFont="1"/>
    <xf numFmtId="0" fontId="3" fillId="0" borderId="0" xfId="0" applyFont="1" applyAlignment="1">
      <alignment horizontal="center"/>
    </xf>
    <xf numFmtId="0" fontId="4" fillId="0" borderId="5" xfId="0" applyFont="1" applyBorder="1" applyAlignment="1">
      <alignment horizontal="left"/>
    </xf>
    <xf numFmtId="0" fontId="4" fillId="0" borderId="6" xfId="0" applyFont="1" applyBorder="1" applyAlignment="1">
      <alignment horizontal="left"/>
    </xf>
    <xf numFmtId="0" fontId="3" fillId="0" borderId="6" xfId="0" applyFont="1" applyBorder="1"/>
    <xf numFmtId="0" fontId="3" fillId="0" borderId="5" xfId="0" applyFont="1" applyBorder="1"/>
    <xf numFmtId="0" fontId="3" fillId="0" borderId="7" xfId="0" applyFont="1" applyBorder="1"/>
    <xf numFmtId="0" fontId="11" fillId="0" borderId="0" xfId="0" applyNumberFormat="1" applyFont="1" applyFill="1" applyBorder="1"/>
    <xf numFmtId="166" fontId="4" fillId="0" borderId="1" xfId="1" applyNumberFormat="1" applyFont="1" applyBorder="1" applyAlignment="1">
      <alignment horizontal="center"/>
    </xf>
    <xf numFmtId="166" fontId="5" fillId="0" borderId="1" xfId="1" applyNumberFormat="1" applyFont="1" applyBorder="1" applyAlignment="1">
      <alignment horizontal="center"/>
    </xf>
    <xf numFmtId="166" fontId="3" fillId="0" borderId="1" xfId="1" applyNumberFormat="1" applyFont="1" applyBorder="1" applyAlignment="1">
      <alignment horizontal="center"/>
    </xf>
    <xf numFmtId="0" fontId="3" fillId="0" borderId="0" xfId="0" applyFont="1" applyAlignment="1">
      <alignment horizontal="center"/>
    </xf>
    <xf numFmtId="0" fontId="3" fillId="0" borderId="0" xfId="0" applyFont="1" applyAlignment="1">
      <alignment horizontal="center"/>
    </xf>
    <xf numFmtId="165" fontId="3" fillId="0" borderId="0" xfId="0" applyNumberFormat="1" applyFont="1"/>
    <xf numFmtId="166" fontId="12" fillId="0" borderId="1" xfId="1" applyNumberFormat="1" applyFont="1" applyBorder="1"/>
    <xf numFmtId="166" fontId="12" fillId="0" borderId="1" xfId="1" applyNumberFormat="1" applyFont="1" applyBorder="1" applyAlignment="1">
      <alignment horizontal="center"/>
    </xf>
    <xf numFmtId="166" fontId="14" fillId="0" borderId="1" xfId="1" applyNumberFormat="1" applyFont="1" applyBorder="1"/>
    <xf numFmtId="166" fontId="15" fillId="0" borderId="1" xfId="1" applyNumberFormat="1" applyFont="1" applyBorder="1" applyAlignment="1">
      <alignment horizontal="left" vertical="top" indent="2"/>
    </xf>
    <xf numFmtId="0" fontId="18" fillId="0" borderId="0" xfId="0" applyFont="1" applyAlignment="1">
      <alignment horizontal="center"/>
    </xf>
    <xf numFmtId="0" fontId="18" fillId="0" borderId="0" xfId="0" applyFont="1" applyAlignment="1"/>
    <xf numFmtId="0" fontId="19" fillId="0" borderId="0" xfId="0" applyFont="1"/>
    <xf numFmtId="0" fontId="20" fillId="0" borderId="0" xfId="0" applyFont="1" applyAlignment="1">
      <alignment horizontal="center" vertical="center" wrapText="1"/>
    </xf>
    <xf numFmtId="0" fontId="21" fillId="0" borderId="0" xfId="0" applyFont="1" applyAlignment="1">
      <alignment wrapText="1"/>
    </xf>
    <xf numFmtId="0" fontId="18" fillId="0" borderId="0" xfId="0" applyFont="1" applyAlignment="1">
      <alignment wrapText="1"/>
    </xf>
    <xf numFmtId="0" fontId="18" fillId="0" borderId="0" xfId="0" applyFont="1" applyBorder="1" applyAlignment="1">
      <alignment horizontal="center" vertical="center" wrapText="1"/>
    </xf>
    <xf numFmtId="166" fontId="19" fillId="0" borderId="0" xfId="1" applyNumberFormat="1" applyFont="1" applyBorder="1"/>
    <xf numFmtId="165" fontId="18" fillId="0" borderId="0" xfId="0" applyNumberFormat="1" applyFont="1"/>
    <xf numFmtId="166" fontId="18" fillId="0" borderId="0" xfId="0" applyNumberFormat="1" applyFont="1"/>
    <xf numFmtId="0" fontId="18" fillId="0" borderId="0" xfId="0" applyFont="1"/>
    <xf numFmtId="166" fontId="18" fillId="0" borderId="0" xfId="1" applyNumberFormat="1" applyFont="1" applyBorder="1" applyAlignment="1"/>
    <xf numFmtId="0" fontId="22" fillId="0" borderId="0" xfId="0" applyFont="1"/>
    <xf numFmtId="166" fontId="22" fillId="0" borderId="0" xfId="1" applyNumberFormat="1" applyFont="1" applyBorder="1" applyAlignment="1"/>
    <xf numFmtId="166" fontId="18" fillId="0" borderId="0" xfId="1" applyNumberFormat="1" applyFont="1" applyBorder="1" applyAlignment="1">
      <alignment horizontal="left" vertical="top" indent="2"/>
    </xf>
    <xf numFmtId="166" fontId="23" fillId="0" borderId="0" xfId="1" applyNumberFormat="1" applyFont="1" applyBorder="1" applyAlignment="1">
      <alignment horizontal="center"/>
    </xf>
    <xf numFmtId="0" fontId="23" fillId="0" borderId="0" xfId="0" applyFont="1" applyAlignment="1">
      <alignment horizontal="center"/>
    </xf>
    <xf numFmtId="0" fontId="22" fillId="0" borderId="0" xfId="0" applyFont="1" applyAlignment="1">
      <alignment horizontal="center"/>
    </xf>
    <xf numFmtId="0" fontId="14" fillId="0" borderId="0" xfId="0" applyFont="1"/>
    <xf numFmtId="0" fontId="26" fillId="0" borderId="0" xfId="0" applyNumberFormat="1" applyFont="1" applyFill="1" applyBorder="1"/>
    <xf numFmtId="49" fontId="14" fillId="0" borderId="2" xfId="0" applyNumberFormat="1" applyFont="1" applyFill="1" applyBorder="1" applyAlignment="1">
      <alignment horizontal="left"/>
    </xf>
    <xf numFmtId="49" fontId="14" fillId="0" borderId="6" xfId="0" applyNumberFormat="1" applyFont="1" applyFill="1" applyBorder="1" applyAlignment="1">
      <alignment horizontal="left"/>
    </xf>
    <xf numFmtId="49" fontId="14" fillId="0" borderId="5" xfId="0" applyNumberFormat="1" applyFont="1" applyFill="1" applyBorder="1" applyAlignment="1">
      <alignment horizontal="left"/>
    </xf>
    <xf numFmtId="49" fontId="4" fillId="0" borderId="2" xfId="0" applyNumberFormat="1" applyFont="1" applyBorder="1" applyAlignment="1">
      <alignment horizontal="left"/>
    </xf>
    <xf numFmtId="49" fontId="4" fillId="0" borderId="3" xfId="0" applyNumberFormat="1" applyFont="1" applyBorder="1" applyAlignment="1">
      <alignment horizontal="left"/>
    </xf>
    <xf numFmtId="49" fontId="2" fillId="0" borderId="3" xfId="0" applyNumberFormat="1" applyFont="1" applyBorder="1" applyAlignment="1">
      <alignment horizontal="left"/>
    </xf>
    <xf numFmtId="49" fontId="2" fillId="0" borderId="4" xfId="0" applyNumberFormat="1" applyFont="1" applyBorder="1" applyAlignment="1">
      <alignment horizontal="left"/>
    </xf>
    <xf numFmtId="49" fontId="3" fillId="0" borderId="2" xfId="0" applyNumberFormat="1" applyFont="1" applyBorder="1" applyAlignment="1">
      <alignment horizontal="left"/>
    </xf>
    <xf numFmtId="49" fontId="4" fillId="0" borderId="6" xfId="0" applyNumberFormat="1" applyFont="1" applyBorder="1" applyAlignment="1">
      <alignment horizontal="left"/>
    </xf>
    <xf numFmtId="49" fontId="2" fillId="0" borderId="2" xfId="0" applyNumberFormat="1" applyFont="1" applyBorder="1" applyAlignment="1">
      <alignment horizontal="left" indent="1"/>
    </xf>
    <xf numFmtId="49" fontId="12" fillId="0" borderId="2" xfId="0" applyNumberFormat="1" applyFont="1" applyBorder="1" applyAlignment="1">
      <alignment horizontal="left" indent="1"/>
    </xf>
    <xf numFmtId="49" fontId="14" fillId="0" borderId="2" xfId="0" applyNumberFormat="1" applyFont="1" applyFill="1" applyBorder="1" applyAlignment="1">
      <alignment horizontal="left" vertical="center"/>
    </xf>
    <xf numFmtId="49" fontId="14" fillId="0" borderId="3" xfId="0" applyNumberFormat="1" applyFont="1" applyBorder="1" applyAlignment="1">
      <alignment horizontal="left" vertical="center"/>
    </xf>
    <xf numFmtId="49" fontId="14" fillId="0" borderId="4" xfId="0" applyNumberFormat="1" applyFont="1" applyBorder="1" applyAlignment="1">
      <alignment horizontal="left" vertical="center"/>
    </xf>
    <xf numFmtId="49" fontId="4" fillId="0" borderId="2" xfId="0" applyNumberFormat="1" applyFont="1" applyBorder="1" applyAlignment="1">
      <alignment horizontal="left" vertical="center"/>
    </xf>
    <xf numFmtId="49" fontId="4" fillId="0" borderId="3" xfId="0" applyNumberFormat="1" applyFont="1" applyBorder="1" applyAlignment="1">
      <alignment horizontal="left" vertical="center"/>
    </xf>
    <xf numFmtId="49" fontId="4" fillId="0" borderId="4" xfId="0" applyNumberFormat="1" applyFont="1" applyBorder="1" applyAlignment="1">
      <alignment horizontal="left" vertical="center"/>
    </xf>
    <xf numFmtId="49" fontId="2" fillId="0" borderId="2" xfId="0" applyNumberFormat="1" applyFont="1" applyBorder="1" applyAlignment="1">
      <alignment horizontal="left" vertical="center" indent="1"/>
    </xf>
    <xf numFmtId="49" fontId="2" fillId="0" borderId="3" xfId="0" applyNumberFormat="1" applyFont="1" applyBorder="1" applyAlignment="1">
      <alignment horizontal="left" vertical="center"/>
    </xf>
    <xf numFmtId="49" fontId="2" fillId="0" borderId="4" xfId="0" applyNumberFormat="1" applyFont="1" applyBorder="1" applyAlignment="1">
      <alignment horizontal="left" vertical="center"/>
    </xf>
    <xf numFmtId="49" fontId="12" fillId="0" borderId="3" xfId="0" applyNumberFormat="1" applyFont="1" applyBorder="1" applyAlignment="1">
      <alignment horizontal="left" indent="1"/>
    </xf>
    <xf numFmtId="49" fontId="12" fillId="0" borderId="4" xfId="0" applyNumberFormat="1" applyFont="1" applyBorder="1" applyAlignment="1">
      <alignment horizontal="left" indent="1"/>
    </xf>
    <xf numFmtId="166" fontId="28" fillId="0" borderId="1" xfId="1" applyNumberFormat="1" applyFont="1" applyBorder="1" applyAlignment="1">
      <alignment horizontal="center" vertical="center"/>
    </xf>
    <xf numFmtId="166" fontId="28" fillId="0" borderId="1" xfId="1" applyNumberFormat="1" applyFont="1" applyBorder="1" applyAlignment="1">
      <alignment vertical="center"/>
    </xf>
    <xf numFmtId="166" fontId="14" fillId="0" borderId="1" xfId="1" applyNumberFormat="1" applyFont="1" applyBorder="1" applyAlignment="1">
      <alignment vertical="center"/>
    </xf>
    <xf numFmtId="166" fontId="25" fillId="0" borderId="1" xfId="1" applyNumberFormat="1" applyFont="1" applyBorder="1" applyAlignment="1">
      <alignment vertical="center"/>
    </xf>
    <xf numFmtId="166" fontId="14" fillId="0" borderId="1" xfId="1" applyNumberFormat="1" applyFont="1" applyBorder="1" applyAlignment="1">
      <alignment horizontal="left" vertical="center"/>
    </xf>
    <xf numFmtId="166" fontId="28" fillId="0" borderId="1" xfId="1" applyNumberFormat="1" applyFont="1" applyBorder="1"/>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0" xfId="0" applyFont="1" applyAlignment="1">
      <alignment horizontal="center"/>
    </xf>
    <xf numFmtId="0" fontId="6" fillId="0" borderId="0" xfId="0" applyFont="1" applyAlignment="1">
      <alignment horizont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center"/>
    </xf>
    <xf numFmtId="0" fontId="11" fillId="0" borderId="0" xfId="0" applyFont="1" applyAlignment="1">
      <alignment horizontal="center" vertical="center" wrapText="1"/>
    </xf>
    <xf numFmtId="0" fontId="13" fillId="0" borderId="0" xfId="0" applyFont="1" applyAlignment="1">
      <alignment horizontal="center" vertical="center"/>
    </xf>
    <xf numFmtId="0" fontId="4" fillId="0" borderId="0" xfId="0" applyFont="1" applyAlignment="1">
      <alignment horizontal="center"/>
    </xf>
    <xf numFmtId="0" fontId="16" fillId="0" borderId="0" xfId="0" applyFont="1" applyAlignment="1">
      <alignment horizontal="center"/>
    </xf>
    <xf numFmtId="49" fontId="14" fillId="0" borderId="2" xfId="0" applyNumberFormat="1" applyFont="1" applyBorder="1" applyAlignment="1">
      <alignment horizontal="left" vertical="center"/>
    </xf>
    <xf numFmtId="49" fontId="14" fillId="0" borderId="3" xfId="0" applyNumberFormat="1" applyFont="1" applyBorder="1" applyAlignment="1">
      <alignment horizontal="left" vertical="center"/>
    </xf>
    <xf numFmtId="49" fontId="14" fillId="0" borderId="4" xfId="0" applyNumberFormat="1" applyFont="1" applyBorder="1" applyAlignment="1">
      <alignment horizontal="left" vertical="center"/>
    </xf>
    <xf numFmtId="49" fontId="14" fillId="0" borderId="2" xfId="0" applyNumberFormat="1" applyFont="1" applyFill="1" applyBorder="1" applyAlignment="1">
      <alignment horizontal="left" vertical="center"/>
    </xf>
    <xf numFmtId="49" fontId="14" fillId="0" borderId="3" xfId="0" applyNumberFormat="1" applyFont="1" applyFill="1" applyBorder="1" applyAlignment="1">
      <alignment horizontal="left" vertical="center"/>
    </xf>
    <xf numFmtId="49" fontId="14" fillId="0" borderId="4" xfId="0" applyNumberFormat="1" applyFont="1" applyFill="1" applyBorder="1" applyAlignment="1">
      <alignment horizontal="left" vertical="center"/>
    </xf>
    <xf numFmtId="0" fontId="4" fillId="0" borderId="0" xfId="0" applyFont="1" applyAlignment="1">
      <alignment horizontal="left" indent="12"/>
    </xf>
    <xf numFmtId="49" fontId="3" fillId="0" borderId="2" xfId="0" applyNumberFormat="1" applyFont="1" applyBorder="1" applyAlignment="1">
      <alignment horizontal="left" wrapText="1"/>
    </xf>
    <xf numFmtId="49" fontId="3" fillId="0" borderId="3" xfId="0" applyNumberFormat="1" applyFont="1" applyBorder="1" applyAlignment="1">
      <alignment horizontal="left" wrapText="1"/>
    </xf>
    <xf numFmtId="49" fontId="3" fillId="0" borderId="4" xfId="0" applyNumberFormat="1" applyFont="1" applyBorder="1" applyAlignment="1">
      <alignment horizontal="left" wrapText="1"/>
    </xf>
    <xf numFmtId="49" fontId="24" fillId="0" borderId="2" xfId="0" applyNumberFormat="1" applyFont="1" applyBorder="1" applyAlignment="1">
      <alignment horizontal="left" vertical="center" wrapText="1"/>
    </xf>
    <xf numFmtId="49" fontId="24" fillId="0" borderId="3" xfId="0" applyNumberFormat="1" applyFont="1" applyBorder="1" applyAlignment="1">
      <alignment horizontal="left" vertical="center" wrapText="1"/>
    </xf>
    <xf numFmtId="49" fontId="24" fillId="0" borderId="4" xfId="0" applyNumberFormat="1" applyFont="1" applyBorder="1" applyAlignment="1">
      <alignment horizontal="left" vertical="center" wrapText="1"/>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49" fontId="14" fillId="0" borderId="2" xfId="0" applyNumberFormat="1" applyFont="1" applyBorder="1" applyAlignment="1">
      <alignment horizontal="left" indent="1"/>
    </xf>
    <xf numFmtId="49" fontId="14" fillId="0" borderId="3" xfId="0" applyNumberFormat="1" applyFont="1" applyBorder="1" applyAlignment="1">
      <alignment horizontal="left" indent="1"/>
    </xf>
    <xf numFmtId="49" fontId="14" fillId="0" borderId="4" xfId="0" applyNumberFormat="1" applyFont="1" applyBorder="1" applyAlignment="1">
      <alignment horizontal="left" indent="1"/>
    </xf>
    <xf numFmtId="49" fontId="24" fillId="0" borderId="2" xfId="0" applyNumberFormat="1" applyFont="1" applyFill="1" applyBorder="1" applyAlignment="1">
      <alignment horizontal="left" vertical="center" wrapText="1"/>
    </xf>
    <xf numFmtId="49" fontId="24" fillId="0" borderId="3" xfId="0" applyNumberFormat="1" applyFont="1" applyFill="1" applyBorder="1" applyAlignment="1">
      <alignment horizontal="left" vertical="center" wrapText="1"/>
    </xf>
    <xf numFmtId="49" fontId="24" fillId="0" borderId="4" xfId="0" applyNumberFormat="1" applyFont="1" applyFill="1" applyBorder="1" applyAlignment="1">
      <alignment horizontal="left" vertical="center" wrapText="1"/>
    </xf>
    <xf numFmtId="0" fontId="27" fillId="0" borderId="0" xfId="0" applyNumberFormat="1" applyFont="1" applyFill="1" applyBorder="1" applyAlignment="1">
      <alignment horizontal="left" vertical="center" wrapText="1"/>
    </xf>
    <xf numFmtId="166" fontId="24" fillId="0" borderId="1" xfId="1" applyNumberFormat="1" applyFont="1" applyBorder="1" applyAlignment="1">
      <alignment horizontal="center" vertical="center" wrapText="1"/>
    </xf>
    <xf numFmtId="166" fontId="14" fillId="0" borderId="1" xfId="1" applyNumberFormat="1" applyFont="1" applyFill="1" applyBorder="1" applyAlignment="1">
      <alignment horizontal="center" wrapTex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29" fillId="0" borderId="1" xfId="0" applyFont="1" applyBorder="1" applyAlignment="1">
      <alignment horizontal="center" vertical="center" wrapText="1"/>
    </xf>
  </cellXfs>
  <cellStyles count="4">
    <cellStyle name="Comma" xfId="1" builtinId="3"/>
    <cellStyle name="Comma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1190625</xdr:colOff>
      <xdr:row>2</xdr:row>
      <xdr:rowOff>9525</xdr:rowOff>
    </xdr:from>
    <xdr:to>
      <xdr:col>5</xdr:col>
      <xdr:colOff>1828800</xdr:colOff>
      <xdr:row>2</xdr:row>
      <xdr:rowOff>9525</xdr:rowOff>
    </xdr:to>
    <xdr:cxnSp macro="">
      <xdr:nvCxnSpPr>
        <xdr:cNvPr id="5" name="Straight Connector 4"/>
        <xdr:cNvCxnSpPr/>
      </xdr:nvCxnSpPr>
      <xdr:spPr>
        <a:xfrm>
          <a:off x="5534025" y="485775"/>
          <a:ext cx="1905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314325</xdr:colOff>
      <xdr:row>2</xdr:row>
      <xdr:rowOff>9525</xdr:rowOff>
    </xdr:from>
    <xdr:to>
      <xdr:col>2</xdr:col>
      <xdr:colOff>714375</xdr:colOff>
      <xdr:row>2</xdr:row>
      <xdr:rowOff>9525</xdr:rowOff>
    </xdr:to>
    <xdr:cxnSp macro="">
      <xdr:nvCxnSpPr>
        <xdr:cNvPr id="9" name="Straight Connector 8"/>
        <xdr:cNvCxnSpPr/>
      </xdr:nvCxnSpPr>
      <xdr:spPr>
        <a:xfrm>
          <a:off x="314325" y="485775"/>
          <a:ext cx="1533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2360543</xdr:colOff>
      <xdr:row>2</xdr:row>
      <xdr:rowOff>0</xdr:rowOff>
    </xdr:from>
    <xdr:to>
      <xdr:col>4</xdr:col>
      <xdr:colOff>1457739</xdr:colOff>
      <xdr:row>2</xdr:row>
      <xdr:rowOff>0</xdr:rowOff>
    </xdr:to>
    <xdr:cxnSp macro="">
      <xdr:nvCxnSpPr>
        <xdr:cNvPr id="2" name="Straight Connector 1"/>
        <xdr:cNvCxnSpPr/>
      </xdr:nvCxnSpPr>
      <xdr:spPr>
        <a:xfrm>
          <a:off x="4928152" y="480391"/>
          <a:ext cx="175591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248475</xdr:colOff>
      <xdr:row>2</xdr:row>
      <xdr:rowOff>8283</xdr:rowOff>
    </xdr:from>
    <xdr:to>
      <xdr:col>2</xdr:col>
      <xdr:colOff>737153</xdr:colOff>
      <xdr:row>2</xdr:row>
      <xdr:rowOff>8283</xdr:rowOff>
    </xdr:to>
    <xdr:cxnSp macro="">
      <xdr:nvCxnSpPr>
        <xdr:cNvPr id="3" name="Straight Connector 2"/>
        <xdr:cNvCxnSpPr/>
      </xdr:nvCxnSpPr>
      <xdr:spPr>
        <a:xfrm>
          <a:off x="621192" y="488674"/>
          <a:ext cx="125067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2360543</xdr:colOff>
      <xdr:row>2</xdr:row>
      <xdr:rowOff>0</xdr:rowOff>
    </xdr:from>
    <xdr:to>
      <xdr:col>6</xdr:col>
      <xdr:colOff>0</xdr:colOff>
      <xdr:row>2</xdr:row>
      <xdr:rowOff>0</xdr:rowOff>
    </xdr:to>
    <xdr:cxnSp macro="">
      <xdr:nvCxnSpPr>
        <xdr:cNvPr id="4" name="Straight Connector 3"/>
        <xdr:cNvCxnSpPr/>
      </xdr:nvCxnSpPr>
      <xdr:spPr>
        <a:xfrm>
          <a:off x="4928152" y="480391"/>
          <a:ext cx="175591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2360543</xdr:colOff>
      <xdr:row>2</xdr:row>
      <xdr:rowOff>0</xdr:rowOff>
    </xdr:from>
    <xdr:to>
      <xdr:col>4</xdr:col>
      <xdr:colOff>1457739</xdr:colOff>
      <xdr:row>2</xdr:row>
      <xdr:rowOff>0</xdr:rowOff>
    </xdr:to>
    <xdr:cxnSp macro="">
      <xdr:nvCxnSpPr>
        <xdr:cNvPr id="2" name="Straight Connector 1"/>
        <xdr:cNvCxnSpPr/>
      </xdr:nvCxnSpPr>
      <xdr:spPr>
        <a:xfrm>
          <a:off x="4922768" y="476250"/>
          <a:ext cx="175467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248475</xdr:colOff>
      <xdr:row>2</xdr:row>
      <xdr:rowOff>8283</xdr:rowOff>
    </xdr:from>
    <xdr:to>
      <xdr:col>2</xdr:col>
      <xdr:colOff>737153</xdr:colOff>
      <xdr:row>2</xdr:row>
      <xdr:rowOff>8283</xdr:rowOff>
    </xdr:to>
    <xdr:cxnSp macro="">
      <xdr:nvCxnSpPr>
        <xdr:cNvPr id="3" name="Straight Connector 2"/>
        <xdr:cNvCxnSpPr/>
      </xdr:nvCxnSpPr>
      <xdr:spPr>
        <a:xfrm>
          <a:off x="619950" y="484533"/>
          <a:ext cx="125067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2360543</xdr:colOff>
      <xdr:row>2</xdr:row>
      <xdr:rowOff>0</xdr:rowOff>
    </xdr:from>
    <xdr:to>
      <xdr:col>6</xdr:col>
      <xdr:colOff>0</xdr:colOff>
      <xdr:row>2</xdr:row>
      <xdr:rowOff>0</xdr:rowOff>
    </xdr:to>
    <xdr:cxnSp macro="">
      <xdr:nvCxnSpPr>
        <xdr:cNvPr id="4" name="Straight Connector 3"/>
        <xdr:cNvCxnSpPr/>
      </xdr:nvCxnSpPr>
      <xdr:spPr>
        <a:xfrm>
          <a:off x="8913743" y="476250"/>
          <a:ext cx="165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3064598</xdr:colOff>
      <xdr:row>2</xdr:row>
      <xdr:rowOff>33131</xdr:rowOff>
    </xdr:from>
    <xdr:to>
      <xdr:col>3</xdr:col>
      <xdr:colOff>4091665</xdr:colOff>
      <xdr:row>2</xdr:row>
      <xdr:rowOff>33132</xdr:rowOff>
    </xdr:to>
    <xdr:cxnSp macro="">
      <xdr:nvCxnSpPr>
        <xdr:cNvPr id="2" name="Straight Connector 1"/>
        <xdr:cNvCxnSpPr/>
      </xdr:nvCxnSpPr>
      <xdr:spPr>
        <a:xfrm flipV="1">
          <a:off x="5971794" y="513522"/>
          <a:ext cx="1027067"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447267</xdr:colOff>
      <xdr:row>2</xdr:row>
      <xdr:rowOff>8283</xdr:rowOff>
    </xdr:from>
    <xdr:to>
      <xdr:col>2</xdr:col>
      <xdr:colOff>935945</xdr:colOff>
      <xdr:row>2</xdr:row>
      <xdr:rowOff>8283</xdr:rowOff>
    </xdr:to>
    <xdr:cxnSp macro="">
      <xdr:nvCxnSpPr>
        <xdr:cNvPr id="3" name="Straight Connector 2"/>
        <xdr:cNvCxnSpPr/>
      </xdr:nvCxnSpPr>
      <xdr:spPr>
        <a:xfrm>
          <a:off x="811702" y="488674"/>
          <a:ext cx="125067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2360543</xdr:colOff>
      <xdr:row>2</xdr:row>
      <xdr:rowOff>0</xdr:rowOff>
    </xdr:from>
    <xdr:to>
      <xdr:col>5</xdr:col>
      <xdr:colOff>0</xdr:colOff>
      <xdr:row>2</xdr:row>
      <xdr:rowOff>0</xdr:rowOff>
    </xdr:to>
    <xdr:cxnSp macro="">
      <xdr:nvCxnSpPr>
        <xdr:cNvPr id="4" name="Straight Connector 3"/>
        <xdr:cNvCxnSpPr/>
      </xdr:nvCxnSpPr>
      <xdr:spPr>
        <a:xfrm>
          <a:off x="9008993" y="476250"/>
          <a:ext cx="165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activeCell="A4" sqref="A4:G4"/>
    </sheetView>
  </sheetViews>
  <sheetFormatPr defaultRowHeight="16.5" x14ac:dyDescent="0.25"/>
  <cols>
    <col min="1" max="1" width="4.33203125" style="1" customWidth="1"/>
    <col min="2" max="2" width="8.88671875" style="1"/>
    <col min="3" max="3" width="12.109375" style="1" customWidth="1"/>
    <col min="4" max="4" width="25.33203125" style="1" customWidth="1"/>
    <col min="5" max="5" width="18.109375" style="1" customWidth="1"/>
    <col min="6" max="6" width="22.21875" style="1" customWidth="1"/>
    <col min="7" max="7" width="8.88671875" style="1"/>
    <col min="8" max="8" width="12.33203125" style="1" customWidth="1"/>
    <col min="9" max="9" width="8.88671875" style="1"/>
    <col min="10" max="10" width="6.5546875" style="1" customWidth="1"/>
    <col min="11" max="11" width="10.21875" style="1" customWidth="1"/>
    <col min="12" max="16384" width="8.88671875" style="1"/>
  </cols>
  <sheetData>
    <row r="1" spans="1:11" ht="18.75" customHeight="1" x14ac:dyDescent="0.25">
      <c r="A1" s="118" t="s">
        <v>0</v>
      </c>
      <c r="B1" s="118"/>
      <c r="C1" s="118"/>
      <c r="E1" s="113" t="s">
        <v>2</v>
      </c>
      <c r="F1" s="113"/>
      <c r="G1" s="113"/>
    </row>
    <row r="2" spans="1:11" ht="18.75" customHeight="1" x14ac:dyDescent="0.25">
      <c r="A2" s="113" t="s">
        <v>1</v>
      </c>
      <c r="B2" s="113"/>
      <c r="C2" s="113"/>
      <c r="E2" s="113" t="s">
        <v>3</v>
      </c>
      <c r="F2" s="113"/>
      <c r="G2" s="113"/>
    </row>
    <row r="3" spans="1:11" ht="12.75" customHeight="1" x14ac:dyDescent="0.25"/>
    <row r="4" spans="1:11" ht="49.5" customHeight="1" x14ac:dyDescent="0.3">
      <c r="A4" s="114" t="s">
        <v>25</v>
      </c>
      <c r="B4" s="114"/>
      <c r="C4" s="114"/>
      <c r="D4" s="114"/>
      <c r="E4" s="114"/>
      <c r="F4" s="114"/>
      <c r="G4" s="114"/>
      <c r="H4" s="25"/>
    </row>
    <row r="5" spans="1:11" ht="13.5" customHeight="1" x14ac:dyDescent="0.25"/>
    <row r="6" spans="1:11" ht="43.5" customHeight="1" x14ac:dyDescent="0.25">
      <c r="B6" s="115" t="s">
        <v>4</v>
      </c>
      <c r="C6" s="116"/>
      <c r="D6" s="117"/>
      <c r="E6" s="24" t="s">
        <v>23</v>
      </c>
      <c r="F6" s="24" t="s">
        <v>26</v>
      </c>
    </row>
    <row r="7" spans="1:11" s="2" customFormat="1" x14ac:dyDescent="0.25">
      <c r="B7" s="10" t="s">
        <v>5</v>
      </c>
      <c r="C7" s="11"/>
      <c r="D7" s="12"/>
      <c r="E7" s="13">
        <v>145000</v>
      </c>
      <c r="F7" s="20">
        <v>160000</v>
      </c>
      <c r="G7" s="27"/>
      <c r="H7" s="28"/>
      <c r="I7" s="26"/>
      <c r="J7" s="26"/>
      <c r="K7" s="26"/>
    </row>
    <row r="8" spans="1:11" s="2" customFormat="1" ht="17.25" customHeight="1" x14ac:dyDescent="0.25">
      <c r="B8" s="110" t="s">
        <v>6</v>
      </c>
      <c r="C8" s="111"/>
      <c r="D8" s="112"/>
      <c r="E8" s="13">
        <v>145000</v>
      </c>
      <c r="F8" s="20">
        <v>160000</v>
      </c>
      <c r="G8" s="27"/>
      <c r="H8" s="28"/>
      <c r="I8" s="26"/>
      <c r="J8" s="26"/>
      <c r="K8" s="26"/>
    </row>
    <row r="9" spans="1:11" s="2" customFormat="1" x14ac:dyDescent="0.25">
      <c r="B9" s="3" t="s">
        <v>7</v>
      </c>
      <c r="C9" s="3"/>
      <c r="D9" s="3"/>
      <c r="E9" s="13">
        <v>330100</v>
      </c>
      <c r="F9" s="20">
        <v>347500</v>
      </c>
      <c r="G9" s="27"/>
      <c r="H9" s="28"/>
      <c r="I9" s="26"/>
      <c r="J9" s="26"/>
      <c r="K9" s="26"/>
    </row>
    <row r="10" spans="1:11" s="4" customFormat="1" x14ac:dyDescent="0.25">
      <c r="B10" s="6" t="s">
        <v>8</v>
      </c>
      <c r="C10" s="7"/>
      <c r="D10" s="8"/>
      <c r="E10" s="9">
        <v>145000</v>
      </c>
      <c r="F10" s="21">
        <v>160000</v>
      </c>
      <c r="G10" s="29"/>
      <c r="H10" s="30"/>
      <c r="I10" s="26"/>
      <c r="J10" s="26"/>
      <c r="K10" s="26"/>
    </row>
    <row r="11" spans="1:11" s="4" customFormat="1" x14ac:dyDescent="0.25">
      <c r="B11" s="6" t="s">
        <v>18</v>
      </c>
      <c r="C11" s="7"/>
      <c r="D11" s="8"/>
      <c r="E11" s="9">
        <v>129900</v>
      </c>
      <c r="F11" s="21">
        <v>131000</v>
      </c>
      <c r="G11" s="31"/>
      <c r="H11" s="32"/>
      <c r="I11" s="26"/>
      <c r="J11" s="26"/>
      <c r="K11" s="26"/>
    </row>
    <row r="12" spans="1:11" x14ac:dyDescent="0.25">
      <c r="B12" s="16" t="s">
        <v>9</v>
      </c>
      <c r="C12" s="17"/>
      <c r="D12" s="18"/>
      <c r="E12" s="14">
        <v>40000</v>
      </c>
      <c r="F12" s="22">
        <v>40400</v>
      </c>
      <c r="G12" s="33"/>
      <c r="H12" s="34"/>
      <c r="I12" s="26"/>
      <c r="J12" s="26"/>
      <c r="K12" s="26"/>
    </row>
    <row r="13" spans="1:11" x14ac:dyDescent="0.25">
      <c r="B13" s="16" t="s">
        <v>10</v>
      </c>
      <c r="C13" s="17"/>
      <c r="D13" s="18"/>
      <c r="E13" s="14">
        <v>21400</v>
      </c>
      <c r="F13" s="22">
        <v>21500</v>
      </c>
      <c r="G13" s="33"/>
      <c r="H13" s="34"/>
      <c r="I13" s="26"/>
      <c r="J13" s="26"/>
      <c r="K13" s="26"/>
    </row>
    <row r="14" spans="1:11" x14ac:dyDescent="0.25">
      <c r="B14" s="16" t="s">
        <v>11</v>
      </c>
      <c r="C14" s="17"/>
      <c r="D14" s="18"/>
      <c r="E14" s="14">
        <v>27300</v>
      </c>
      <c r="F14" s="22">
        <v>27400</v>
      </c>
      <c r="G14" s="33"/>
      <c r="H14" s="34"/>
      <c r="I14" s="26"/>
      <c r="J14" s="26"/>
      <c r="K14" s="26"/>
    </row>
    <row r="15" spans="1:11" x14ac:dyDescent="0.25">
      <c r="B15" s="16" t="s">
        <v>12</v>
      </c>
      <c r="C15" s="17"/>
      <c r="D15" s="18"/>
      <c r="E15" s="14">
        <v>41200</v>
      </c>
      <c r="F15" s="22">
        <v>41700</v>
      </c>
      <c r="G15" s="33"/>
      <c r="H15" s="34"/>
      <c r="I15" s="26"/>
      <c r="J15" s="26"/>
      <c r="K15" s="26"/>
    </row>
    <row r="16" spans="1:11" s="4" customFormat="1" x14ac:dyDescent="0.25">
      <c r="B16" s="6" t="s">
        <v>13</v>
      </c>
      <c r="C16" s="7"/>
      <c r="D16" s="8"/>
      <c r="E16" s="9">
        <v>55200</v>
      </c>
      <c r="F16" s="21">
        <v>56500</v>
      </c>
      <c r="G16" s="31"/>
      <c r="H16" s="32"/>
      <c r="I16" s="26"/>
      <c r="J16" s="26"/>
      <c r="K16" s="26"/>
    </row>
    <row r="17" spans="2:11" x14ac:dyDescent="0.25">
      <c r="B17" s="3" t="s">
        <v>14</v>
      </c>
      <c r="C17" s="3"/>
      <c r="D17" s="3"/>
      <c r="E17" s="13">
        <v>374500</v>
      </c>
      <c r="F17" s="20">
        <v>391800</v>
      </c>
      <c r="G17" s="35"/>
      <c r="H17" s="28"/>
      <c r="I17" s="26"/>
      <c r="J17" s="26"/>
      <c r="K17" s="26"/>
    </row>
    <row r="18" spans="2:11" x14ac:dyDescent="0.25">
      <c r="B18" s="6" t="s">
        <v>8</v>
      </c>
      <c r="C18" s="7"/>
      <c r="D18" s="8"/>
      <c r="E18" s="9">
        <v>145000</v>
      </c>
      <c r="F18" s="21">
        <v>160000</v>
      </c>
      <c r="G18" s="33"/>
      <c r="H18" s="36"/>
      <c r="I18" s="26"/>
      <c r="J18" s="26"/>
      <c r="K18" s="26"/>
    </row>
    <row r="19" spans="2:11" x14ac:dyDescent="0.25">
      <c r="B19" s="6" t="s">
        <v>18</v>
      </c>
      <c r="C19" s="7"/>
      <c r="D19" s="8"/>
      <c r="E19" s="9">
        <v>174300</v>
      </c>
      <c r="F19" s="21">
        <v>175300</v>
      </c>
      <c r="G19" s="33"/>
      <c r="H19" s="34"/>
      <c r="I19" s="26"/>
      <c r="J19" s="26"/>
      <c r="K19" s="26"/>
    </row>
    <row r="20" spans="2:11" x14ac:dyDescent="0.25">
      <c r="B20" s="16" t="s">
        <v>9</v>
      </c>
      <c r="C20" s="17"/>
      <c r="D20" s="18"/>
      <c r="E20" s="14">
        <v>40000</v>
      </c>
      <c r="F20" s="22">
        <v>40400</v>
      </c>
      <c r="G20" s="37"/>
      <c r="H20" s="38"/>
      <c r="I20" s="26"/>
      <c r="J20" s="26"/>
      <c r="K20" s="26"/>
    </row>
    <row r="21" spans="2:11" x14ac:dyDescent="0.25">
      <c r="B21" s="16" t="s">
        <v>10</v>
      </c>
      <c r="C21" s="17"/>
      <c r="D21" s="18"/>
      <c r="E21" s="14">
        <v>21400</v>
      </c>
      <c r="F21" s="22">
        <v>21500</v>
      </c>
      <c r="G21" s="39"/>
      <c r="H21" s="38"/>
      <c r="I21" s="26"/>
      <c r="J21" s="26"/>
      <c r="K21" s="26"/>
    </row>
    <row r="22" spans="2:11" x14ac:dyDescent="0.25">
      <c r="B22" s="16" t="s">
        <v>15</v>
      </c>
      <c r="C22" s="17"/>
      <c r="D22" s="18"/>
      <c r="E22" s="14">
        <v>21400</v>
      </c>
      <c r="F22" s="22">
        <v>21500</v>
      </c>
      <c r="G22" s="33"/>
      <c r="H22" s="38"/>
      <c r="I22" s="26"/>
      <c r="J22" s="26"/>
      <c r="K22" s="26"/>
    </row>
    <row r="23" spans="2:11" x14ac:dyDescent="0.25">
      <c r="B23" s="16" t="s">
        <v>16</v>
      </c>
      <c r="C23" s="17"/>
      <c r="D23" s="18"/>
      <c r="E23" s="14">
        <v>21400</v>
      </c>
      <c r="F23" s="22">
        <v>21500</v>
      </c>
      <c r="G23" s="39"/>
      <c r="H23" s="38"/>
      <c r="I23" s="26"/>
      <c r="J23" s="26"/>
      <c r="K23" s="26"/>
    </row>
    <row r="24" spans="2:11" x14ac:dyDescent="0.25">
      <c r="B24" s="16" t="s">
        <v>17</v>
      </c>
      <c r="C24" s="17"/>
      <c r="D24" s="18"/>
      <c r="E24" s="15">
        <v>42800</v>
      </c>
      <c r="F24" s="23">
        <v>43000</v>
      </c>
      <c r="G24" s="37"/>
      <c r="H24" s="38"/>
      <c r="I24" s="26"/>
      <c r="J24" s="26"/>
      <c r="K24" s="26"/>
    </row>
    <row r="25" spans="2:11" x14ac:dyDescent="0.25">
      <c r="B25" s="16" t="s">
        <v>11</v>
      </c>
      <c r="C25" s="17"/>
      <c r="D25" s="18"/>
      <c r="E25" s="14">
        <v>27300</v>
      </c>
      <c r="F25" s="22">
        <v>27400</v>
      </c>
      <c r="G25" s="37"/>
      <c r="H25" s="38"/>
      <c r="I25" s="26"/>
      <c r="J25" s="26"/>
      <c r="K25" s="26"/>
    </row>
    <row r="26" spans="2:11" x14ac:dyDescent="0.25">
      <c r="B26" s="6" t="s">
        <v>13</v>
      </c>
      <c r="C26" s="7"/>
      <c r="D26" s="8"/>
      <c r="E26" s="9">
        <v>55200</v>
      </c>
      <c r="F26" s="21">
        <v>56500</v>
      </c>
      <c r="G26" s="37"/>
      <c r="H26" s="38"/>
      <c r="I26" s="26"/>
      <c r="J26" s="26"/>
      <c r="K26" s="26"/>
    </row>
    <row r="27" spans="2:11" s="2" customFormat="1" ht="18.75" customHeight="1" x14ac:dyDescent="0.3">
      <c r="E27" s="19" t="s">
        <v>27</v>
      </c>
      <c r="G27" s="19"/>
    </row>
    <row r="28" spans="2:11" s="2" customFormat="1" x14ac:dyDescent="0.25">
      <c r="B28" s="2" t="s">
        <v>21</v>
      </c>
      <c r="D28" s="5" t="s">
        <v>20</v>
      </c>
      <c r="F28" s="5" t="s">
        <v>19</v>
      </c>
      <c r="G28" s="5"/>
    </row>
    <row r="29" spans="2:11" s="2" customFormat="1" x14ac:dyDescent="0.25"/>
    <row r="30" spans="2:11" s="2" customFormat="1" x14ac:dyDescent="0.25"/>
    <row r="31" spans="2:11" s="2" customFormat="1" x14ac:dyDescent="0.25"/>
    <row r="32" spans="2:11" s="2" customFormat="1" x14ac:dyDescent="0.25"/>
    <row r="33" spans="1:5" s="2" customFormat="1" x14ac:dyDescent="0.25">
      <c r="A33" s="5"/>
      <c r="B33" s="5" t="s">
        <v>24</v>
      </c>
      <c r="C33" s="5"/>
      <c r="D33" s="5" t="s">
        <v>22</v>
      </c>
      <c r="E33" s="5"/>
    </row>
  </sheetData>
  <mergeCells count="7">
    <mergeCell ref="B8:D8"/>
    <mergeCell ref="E1:G1"/>
    <mergeCell ref="E2:G2"/>
    <mergeCell ref="A4:G4"/>
    <mergeCell ref="B6:D6"/>
    <mergeCell ref="A1:C1"/>
    <mergeCell ref="A2:C2"/>
  </mergeCells>
  <printOptions horizontalCentered="1"/>
  <pageMargins left="0.70866141732283472" right="0.70866141732283472" top="0" bottom="0"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opLeftCell="A6" zoomScale="115" zoomScaleNormal="115" workbookViewId="0">
      <selection activeCell="H17" sqref="H17"/>
    </sheetView>
  </sheetViews>
  <sheetFormatPr defaultRowHeight="16.5" x14ac:dyDescent="0.25"/>
  <cols>
    <col min="1" max="1" width="4.33203125" style="1" customWidth="1"/>
    <col min="2" max="2" width="8.88671875" style="1"/>
    <col min="3" max="3" width="16.6640625" style="1" customWidth="1"/>
    <col min="4" max="4" width="31" style="1" customWidth="1"/>
    <col min="5" max="5" width="19.44140625" style="1" customWidth="1"/>
    <col min="6" max="6" width="23.6640625" style="1" customWidth="1"/>
    <col min="7" max="7" width="14.21875" style="1" customWidth="1"/>
    <col min="8" max="8" width="12.33203125" style="1" customWidth="1"/>
    <col min="9" max="9" width="8.88671875" style="1"/>
    <col min="10" max="10" width="6.5546875" style="1" customWidth="1"/>
    <col min="11" max="11" width="10.21875" style="1" customWidth="1"/>
    <col min="12" max="16384" width="8.88671875" style="1"/>
  </cols>
  <sheetData>
    <row r="1" spans="1:10" ht="18.75" customHeight="1" x14ac:dyDescent="0.25">
      <c r="A1" s="118" t="s">
        <v>28</v>
      </c>
      <c r="B1" s="118"/>
      <c r="C1" s="118"/>
      <c r="D1" s="113" t="s">
        <v>2</v>
      </c>
      <c r="E1" s="113"/>
      <c r="F1" s="113"/>
      <c r="G1" s="42"/>
    </row>
    <row r="2" spans="1:10" ht="18.75" customHeight="1" x14ac:dyDescent="0.25">
      <c r="A2" s="113" t="s">
        <v>29</v>
      </c>
      <c r="B2" s="113"/>
      <c r="C2" s="113"/>
      <c r="D2" s="113" t="s">
        <v>3</v>
      </c>
      <c r="E2" s="113"/>
      <c r="F2" s="113"/>
      <c r="G2" s="42"/>
    </row>
    <row r="3" spans="1:10" ht="12.75" customHeight="1" x14ac:dyDescent="0.25"/>
    <row r="4" spans="1:10" ht="40.5" customHeight="1" x14ac:dyDescent="0.3">
      <c r="A4" s="119" t="s">
        <v>40</v>
      </c>
      <c r="B4" s="119"/>
      <c r="C4" s="119"/>
      <c r="D4" s="119"/>
      <c r="E4" s="119"/>
      <c r="F4" s="119"/>
      <c r="G4" s="41"/>
      <c r="H4" s="25"/>
    </row>
    <row r="5" spans="1:10" ht="18" customHeight="1" x14ac:dyDescent="0.3">
      <c r="A5" s="120" t="s">
        <v>41</v>
      </c>
      <c r="B5" s="120"/>
      <c r="C5" s="120"/>
      <c r="D5" s="120"/>
      <c r="E5" s="120"/>
      <c r="F5" s="120"/>
      <c r="G5" s="41"/>
      <c r="H5" s="25"/>
    </row>
    <row r="6" spans="1:10" ht="13.5" customHeight="1" x14ac:dyDescent="0.25"/>
    <row r="7" spans="1:10" ht="39" customHeight="1" x14ac:dyDescent="0.25">
      <c r="B7" s="115" t="s">
        <v>4</v>
      </c>
      <c r="C7" s="116"/>
      <c r="D7" s="117"/>
      <c r="E7" s="24" t="s">
        <v>31</v>
      </c>
      <c r="F7" s="24" t="s">
        <v>26</v>
      </c>
    </row>
    <row r="8" spans="1:10" s="2" customFormat="1" x14ac:dyDescent="0.25">
      <c r="B8" s="10" t="s">
        <v>5</v>
      </c>
      <c r="C8" s="11"/>
      <c r="D8" s="12"/>
      <c r="E8" s="20">
        <v>160000</v>
      </c>
      <c r="F8" s="54">
        <v>160000</v>
      </c>
      <c r="G8" s="28"/>
      <c r="H8" s="26"/>
      <c r="I8" s="26"/>
      <c r="J8" s="26"/>
    </row>
    <row r="9" spans="1:10" s="2" customFormat="1" ht="17.25" customHeight="1" x14ac:dyDescent="0.25">
      <c r="B9" s="110" t="s">
        <v>6</v>
      </c>
      <c r="C9" s="111"/>
      <c r="D9" s="112"/>
      <c r="E9" s="20">
        <v>160000</v>
      </c>
      <c r="F9" s="54">
        <v>160000</v>
      </c>
      <c r="G9" s="28"/>
      <c r="H9" s="26"/>
      <c r="I9" s="26"/>
      <c r="J9" s="26"/>
    </row>
    <row r="10" spans="1:10" s="2" customFormat="1" x14ac:dyDescent="0.25">
      <c r="B10" s="50" t="s">
        <v>7</v>
      </c>
      <c r="C10" s="48"/>
      <c r="D10" s="49"/>
      <c r="E10" s="20">
        <f>E11+E12+E17</f>
        <v>362500</v>
      </c>
      <c r="F10" s="20">
        <f>F11+F12+F17</f>
        <v>371500</v>
      </c>
      <c r="G10" s="28"/>
      <c r="H10" s="26"/>
      <c r="I10" s="26"/>
      <c r="J10" s="26"/>
    </row>
    <row r="11" spans="1:10" s="4" customFormat="1" x14ac:dyDescent="0.25">
      <c r="B11" s="6" t="s">
        <v>8</v>
      </c>
      <c r="C11" s="47"/>
      <c r="D11" s="46"/>
      <c r="E11" s="21">
        <v>160000</v>
      </c>
      <c r="F11" s="52">
        <v>160000</v>
      </c>
      <c r="G11" s="30"/>
      <c r="H11" s="26"/>
      <c r="I11" s="26"/>
      <c r="J11" s="26"/>
    </row>
    <row r="12" spans="1:10" s="4" customFormat="1" x14ac:dyDescent="0.25">
      <c r="B12" s="6" t="s">
        <v>18</v>
      </c>
      <c r="C12" s="7"/>
      <c r="D12" s="8"/>
      <c r="E12" s="21">
        <f>SUM(E13:E16)</f>
        <v>134200</v>
      </c>
      <c r="F12" s="21">
        <f>SUM(F13:F16)</f>
        <v>138200</v>
      </c>
      <c r="G12" s="30"/>
      <c r="H12" s="26"/>
      <c r="I12" s="26"/>
      <c r="J12" s="26"/>
    </row>
    <row r="13" spans="1:10" x14ac:dyDescent="0.25">
      <c r="B13" s="16" t="s">
        <v>9</v>
      </c>
      <c r="C13" s="17"/>
      <c r="D13" s="18"/>
      <c r="E13" s="22">
        <v>41500</v>
      </c>
      <c r="F13" s="23">
        <v>41700</v>
      </c>
      <c r="G13" s="30"/>
      <c r="H13" s="26"/>
      <c r="I13" s="26"/>
      <c r="J13" s="26"/>
    </row>
    <row r="14" spans="1:10" x14ac:dyDescent="0.25">
      <c r="B14" s="16" t="s">
        <v>10</v>
      </c>
      <c r="C14" s="17"/>
      <c r="D14" s="18"/>
      <c r="E14" s="22">
        <v>21800</v>
      </c>
      <c r="F14" s="23">
        <v>22400</v>
      </c>
      <c r="G14" s="30"/>
      <c r="H14" s="26"/>
      <c r="I14" s="26"/>
      <c r="J14" s="26"/>
    </row>
    <row r="15" spans="1:10" x14ac:dyDescent="0.25">
      <c r="B15" s="16" t="s">
        <v>11</v>
      </c>
      <c r="C15" s="17"/>
      <c r="D15" s="18"/>
      <c r="E15" s="22">
        <v>27800</v>
      </c>
      <c r="F15" s="23">
        <v>28600</v>
      </c>
      <c r="G15" s="30"/>
      <c r="H15" s="26"/>
      <c r="I15" s="26"/>
      <c r="J15" s="26"/>
    </row>
    <row r="16" spans="1:10" x14ac:dyDescent="0.25">
      <c r="B16" s="16" t="s">
        <v>12</v>
      </c>
      <c r="C16" s="17"/>
      <c r="D16" s="18"/>
      <c r="E16" s="22">
        <v>43100</v>
      </c>
      <c r="F16" s="23">
        <v>45500</v>
      </c>
      <c r="G16" s="30"/>
      <c r="H16" s="26"/>
      <c r="I16" s="26"/>
      <c r="J16" s="26"/>
    </row>
    <row r="17" spans="2:10" s="4" customFormat="1" x14ac:dyDescent="0.25">
      <c r="B17" s="6" t="s">
        <v>13</v>
      </c>
      <c r="C17" s="7"/>
      <c r="D17" s="8"/>
      <c r="E17" s="21">
        <v>68300</v>
      </c>
      <c r="F17" s="52">
        <v>73300</v>
      </c>
      <c r="G17" s="30"/>
      <c r="H17" s="26"/>
      <c r="I17" s="26"/>
      <c r="J17" s="26"/>
    </row>
    <row r="18" spans="2:10" x14ac:dyDescent="0.25">
      <c r="B18" s="3" t="s">
        <v>33</v>
      </c>
      <c r="C18" s="3"/>
      <c r="D18" s="3"/>
      <c r="E18" s="20">
        <f>E19+E20+E27</f>
        <v>406600</v>
      </c>
      <c r="F18" s="20">
        <f>F19+F20+F27</f>
        <v>415600</v>
      </c>
      <c r="G18" s="30"/>
      <c r="H18" s="26"/>
      <c r="I18" s="26"/>
      <c r="J18" s="26"/>
    </row>
    <row r="19" spans="2:10" x14ac:dyDescent="0.25">
      <c r="B19" s="6" t="s">
        <v>8</v>
      </c>
      <c r="C19" s="7"/>
      <c r="D19" s="8"/>
      <c r="E19" s="21">
        <v>160000</v>
      </c>
      <c r="F19" s="52">
        <v>160000</v>
      </c>
      <c r="G19" s="30"/>
      <c r="H19" s="26"/>
      <c r="I19" s="26"/>
      <c r="J19" s="26"/>
    </row>
    <row r="20" spans="2:10" x14ac:dyDescent="0.25">
      <c r="B20" s="6" t="s">
        <v>18</v>
      </c>
      <c r="C20" s="7"/>
      <c r="D20" s="8"/>
      <c r="E20" s="21">
        <f>SUM(E21:E26)</f>
        <v>178300</v>
      </c>
      <c r="F20" s="21">
        <f>SUM(F21:F26)</f>
        <v>182300</v>
      </c>
      <c r="G20" s="30"/>
      <c r="H20" s="26"/>
      <c r="I20" s="26"/>
      <c r="J20" s="26"/>
    </row>
    <row r="21" spans="2:10" x14ac:dyDescent="0.25">
      <c r="B21" s="16" t="s">
        <v>9</v>
      </c>
      <c r="C21" s="17"/>
      <c r="D21" s="18"/>
      <c r="E21" s="22">
        <v>41500</v>
      </c>
      <c r="F21" s="23">
        <v>41700</v>
      </c>
      <c r="G21" s="30"/>
      <c r="H21" s="26"/>
      <c r="I21" s="26"/>
      <c r="J21" s="26"/>
    </row>
    <row r="22" spans="2:10" x14ac:dyDescent="0.25">
      <c r="B22" s="16" t="s">
        <v>10</v>
      </c>
      <c r="C22" s="17"/>
      <c r="D22" s="18"/>
      <c r="E22" s="22">
        <v>21800</v>
      </c>
      <c r="F22" s="23">
        <v>22400</v>
      </c>
      <c r="G22" s="30"/>
      <c r="H22" s="26"/>
      <c r="I22" s="26"/>
      <c r="J22" s="26"/>
    </row>
    <row r="23" spans="2:10" x14ac:dyDescent="0.25">
      <c r="B23" s="16" t="s">
        <v>15</v>
      </c>
      <c r="C23" s="17"/>
      <c r="D23" s="18"/>
      <c r="E23" s="22">
        <v>21800</v>
      </c>
      <c r="F23" s="23">
        <v>22400</v>
      </c>
      <c r="G23" s="30"/>
      <c r="H23" s="26"/>
      <c r="I23" s="26"/>
      <c r="J23" s="26"/>
    </row>
    <row r="24" spans="2:10" x14ac:dyDescent="0.25">
      <c r="B24" s="16" t="s">
        <v>16</v>
      </c>
      <c r="C24" s="17"/>
      <c r="D24" s="18"/>
      <c r="E24" s="22">
        <v>21800</v>
      </c>
      <c r="F24" s="23">
        <v>22400</v>
      </c>
      <c r="G24" s="30"/>
      <c r="H24" s="26"/>
      <c r="I24" s="26"/>
      <c r="J24" s="26"/>
    </row>
    <row r="25" spans="2:10" x14ac:dyDescent="0.25">
      <c r="B25" s="16" t="s">
        <v>17</v>
      </c>
      <c r="C25" s="17"/>
      <c r="D25" s="18"/>
      <c r="E25" s="23">
        <f>E24*2</f>
        <v>43600</v>
      </c>
      <c r="F25" s="23">
        <f>F24*2</f>
        <v>44800</v>
      </c>
      <c r="G25" s="30"/>
      <c r="H25" s="26"/>
      <c r="I25" s="26"/>
      <c r="J25" s="26"/>
    </row>
    <row r="26" spans="2:10" x14ac:dyDescent="0.25">
      <c r="B26" s="16" t="s">
        <v>11</v>
      </c>
      <c r="C26" s="17"/>
      <c r="D26" s="18"/>
      <c r="E26" s="22">
        <v>27800</v>
      </c>
      <c r="F26" s="23">
        <v>28600</v>
      </c>
      <c r="G26" s="30"/>
      <c r="H26" s="26"/>
      <c r="I26" s="26"/>
      <c r="J26" s="26"/>
    </row>
    <row r="27" spans="2:10" x14ac:dyDescent="0.25">
      <c r="B27" s="6" t="s">
        <v>13</v>
      </c>
      <c r="C27" s="7"/>
      <c r="D27" s="7"/>
      <c r="E27" s="21">
        <v>68300</v>
      </c>
      <c r="F27" s="52">
        <v>73300</v>
      </c>
      <c r="G27" s="30"/>
      <c r="H27" s="26"/>
      <c r="I27" s="26"/>
      <c r="J27" s="26"/>
    </row>
    <row r="28" spans="2:10" ht="17.25" x14ac:dyDescent="0.3">
      <c r="B28" s="10" t="s">
        <v>34</v>
      </c>
      <c r="C28" s="7"/>
      <c r="D28" s="7"/>
      <c r="E28" s="53">
        <f>E29+E30+E31</f>
        <v>271400</v>
      </c>
      <c r="F28" s="53">
        <f>F29+F30+F31</f>
        <v>278800</v>
      </c>
      <c r="G28" s="30"/>
      <c r="H28" s="26"/>
      <c r="I28" s="26"/>
      <c r="J28" s="26"/>
    </row>
    <row r="29" spans="2:10" x14ac:dyDescent="0.25">
      <c r="B29" s="6" t="s">
        <v>8</v>
      </c>
      <c r="C29" s="7"/>
      <c r="D29" s="7"/>
      <c r="E29" s="21">
        <v>160000</v>
      </c>
      <c r="F29" s="21">
        <v>160000</v>
      </c>
      <c r="G29" s="30"/>
      <c r="H29" s="26"/>
      <c r="I29" s="26"/>
      <c r="J29" s="26"/>
    </row>
    <row r="30" spans="2:10" x14ac:dyDescent="0.25">
      <c r="B30" s="6" t="s">
        <v>35</v>
      </c>
      <c r="C30" s="47"/>
      <c r="D30" s="47"/>
      <c r="E30" s="21">
        <v>43100</v>
      </c>
      <c r="F30" s="52">
        <v>45500</v>
      </c>
      <c r="G30" s="30"/>
      <c r="H30" s="26"/>
      <c r="I30" s="26"/>
      <c r="J30" s="26"/>
    </row>
    <row r="31" spans="2:10" x14ac:dyDescent="0.25">
      <c r="B31" s="6" t="s">
        <v>36</v>
      </c>
      <c r="C31" s="47"/>
      <c r="D31" s="47"/>
      <c r="E31" s="21">
        <v>68300</v>
      </c>
      <c r="F31" s="52">
        <v>73300</v>
      </c>
      <c r="G31" s="30"/>
      <c r="H31" s="26"/>
      <c r="I31" s="26"/>
      <c r="J31" s="26"/>
    </row>
    <row r="32" spans="2:10" s="2" customFormat="1" ht="18.75" customHeight="1" x14ac:dyDescent="0.3">
      <c r="B32" s="51" t="s">
        <v>42</v>
      </c>
      <c r="F32" s="44"/>
      <c r="G32" s="19"/>
    </row>
    <row r="33" spans="1:7" s="2" customFormat="1" ht="18.75" customHeight="1" x14ac:dyDescent="0.3">
      <c r="B33" s="51"/>
      <c r="E33" s="43" t="s">
        <v>32</v>
      </c>
      <c r="F33" s="44"/>
      <c r="G33" s="19"/>
    </row>
    <row r="34" spans="1:7" s="2" customFormat="1" x14ac:dyDescent="0.25">
      <c r="B34" s="2" t="s">
        <v>21</v>
      </c>
      <c r="D34" s="40" t="s">
        <v>37</v>
      </c>
      <c r="F34" s="40" t="s">
        <v>19</v>
      </c>
      <c r="G34" s="40"/>
    </row>
    <row r="35" spans="1:7" s="2" customFormat="1" x14ac:dyDescent="0.25"/>
    <row r="36" spans="1:7" s="2" customFormat="1" x14ac:dyDescent="0.25"/>
    <row r="37" spans="1:7" s="2" customFormat="1" x14ac:dyDescent="0.25"/>
    <row r="38" spans="1:7" s="2" customFormat="1" x14ac:dyDescent="0.25">
      <c r="A38" s="40"/>
      <c r="B38" s="40" t="s">
        <v>39</v>
      </c>
      <c r="C38" s="40"/>
      <c r="D38" s="40" t="s">
        <v>38</v>
      </c>
      <c r="E38" s="40"/>
      <c r="F38" s="45" t="s">
        <v>30</v>
      </c>
    </row>
  </sheetData>
  <mergeCells count="8">
    <mergeCell ref="B9:D9"/>
    <mergeCell ref="A1:C1"/>
    <mergeCell ref="A2:C2"/>
    <mergeCell ref="B7:D7"/>
    <mergeCell ref="A4:F4"/>
    <mergeCell ref="D1:F1"/>
    <mergeCell ref="D2:F2"/>
    <mergeCell ref="A5:F5"/>
  </mergeCells>
  <printOptions horizontalCentered="1"/>
  <pageMargins left="0.70866141732283472" right="0.70866141732283472" top="0" bottom="0" header="0.31496062992125984" footer="0.31496062992125984"/>
  <pageSetup paperSize="9"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opLeftCell="A11" zoomScale="115" zoomScaleNormal="115" workbookViewId="0">
      <selection activeCell="E33" sqref="E33:F33"/>
    </sheetView>
  </sheetViews>
  <sheetFormatPr defaultRowHeight="16.5" x14ac:dyDescent="0.25"/>
  <cols>
    <col min="1" max="1" width="4.33203125" style="1" customWidth="1"/>
    <col min="2" max="2" width="8.88671875" style="1"/>
    <col min="3" max="3" width="20.5546875" style="1" customWidth="1"/>
    <col min="4" max="4" width="31" style="1" customWidth="1"/>
    <col min="5" max="5" width="19.44140625" style="1" customWidth="1"/>
    <col min="6" max="6" width="20.88671875" style="1" customWidth="1"/>
    <col min="7" max="7" width="14.21875" style="1" customWidth="1"/>
    <col min="8" max="8" width="12.33203125" style="1" customWidth="1"/>
    <col min="9" max="9" width="8.88671875" style="1"/>
    <col min="10" max="10" width="6.5546875" style="1" customWidth="1"/>
    <col min="11" max="11" width="10.21875" style="1" customWidth="1"/>
    <col min="12" max="16384" width="8.88671875" style="1"/>
  </cols>
  <sheetData>
    <row r="1" spans="1:9" ht="18.75" customHeight="1" x14ac:dyDescent="0.25">
      <c r="A1" s="118" t="s">
        <v>46</v>
      </c>
      <c r="B1" s="118"/>
      <c r="C1" s="118"/>
      <c r="D1" s="113" t="s">
        <v>2</v>
      </c>
      <c r="E1" s="113"/>
      <c r="F1" s="113"/>
      <c r="G1" s="42"/>
    </row>
    <row r="2" spans="1:9" ht="18.75" customHeight="1" x14ac:dyDescent="0.25">
      <c r="A2" s="122" t="s">
        <v>47</v>
      </c>
      <c r="B2" s="122"/>
      <c r="C2" s="122"/>
      <c r="D2" s="113" t="s">
        <v>3</v>
      </c>
      <c r="E2" s="113"/>
      <c r="F2" s="113"/>
      <c r="G2" s="42"/>
    </row>
    <row r="3" spans="1:9" ht="12.75" customHeight="1" x14ac:dyDescent="0.25"/>
    <row r="4" spans="1:9" ht="73.5" customHeight="1" x14ac:dyDescent="0.3">
      <c r="A4" s="119" t="s">
        <v>45</v>
      </c>
      <c r="B4" s="119"/>
      <c r="C4" s="119"/>
      <c r="D4" s="119"/>
      <c r="E4" s="119"/>
      <c r="F4" s="119"/>
      <c r="G4" s="41"/>
      <c r="H4" s="25"/>
    </row>
    <row r="5" spans="1:9" ht="18" customHeight="1" x14ac:dyDescent="0.3">
      <c r="A5" s="120"/>
      <c r="B5" s="120"/>
      <c r="C5" s="120"/>
      <c r="D5" s="120"/>
      <c r="E5" s="120"/>
      <c r="F5" s="120"/>
      <c r="G5" s="41"/>
      <c r="H5" s="25"/>
    </row>
    <row r="6" spans="1:9" ht="13.5" customHeight="1" x14ac:dyDescent="0.25"/>
    <row r="7" spans="1:9" ht="39" customHeight="1" x14ac:dyDescent="0.25">
      <c r="B7" s="115" t="s">
        <v>4</v>
      </c>
      <c r="C7" s="116"/>
      <c r="D7" s="117"/>
      <c r="E7" s="24" t="s">
        <v>43</v>
      </c>
      <c r="F7" s="24" t="s">
        <v>44</v>
      </c>
    </row>
    <row r="8" spans="1:9" s="2" customFormat="1" x14ac:dyDescent="0.25">
      <c r="B8" s="10" t="s">
        <v>5</v>
      </c>
      <c r="C8" s="11"/>
      <c r="D8" s="12"/>
      <c r="E8" s="54">
        <v>160000</v>
      </c>
      <c r="F8" s="58">
        <v>166400</v>
      </c>
      <c r="G8" s="26"/>
      <c r="H8" s="26"/>
      <c r="I8" s="26"/>
    </row>
    <row r="9" spans="1:9" s="2" customFormat="1" ht="17.25" customHeight="1" x14ac:dyDescent="0.25">
      <c r="B9" s="110" t="s">
        <v>6</v>
      </c>
      <c r="C9" s="111"/>
      <c r="D9" s="112"/>
      <c r="E9" s="54">
        <v>160000</v>
      </c>
      <c r="F9" s="58">
        <v>166400</v>
      </c>
      <c r="G9" s="26"/>
      <c r="H9" s="26"/>
      <c r="I9" s="26"/>
    </row>
    <row r="10" spans="1:9" s="2" customFormat="1" x14ac:dyDescent="0.25">
      <c r="B10" s="50" t="s">
        <v>7</v>
      </c>
      <c r="C10" s="48"/>
      <c r="D10" s="49"/>
      <c r="E10" s="20">
        <f>E11+E12+E17</f>
        <v>371500</v>
      </c>
      <c r="F10" s="20">
        <f>F11+F12+F17</f>
        <v>394800</v>
      </c>
      <c r="G10" s="57">
        <f>E10/F10</f>
        <v>0.94098277608915903</v>
      </c>
      <c r="H10" s="26"/>
      <c r="I10" s="26"/>
    </row>
    <row r="11" spans="1:9" s="4" customFormat="1" x14ac:dyDescent="0.25">
      <c r="B11" s="6" t="s">
        <v>8</v>
      </c>
      <c r="C11" s="47"/>
      <c r="D11" s="46"/>
      <c r="E11" s="52">
        <v>160000</v>
      </c>
      <c r="F11" s="58">
        <v>166400</v>
      </c>
      <c r="G11" s="57">
        <f>E11/F11</f>
        <v>0.96153846153846156</v>
      </c>
      <c r="H11" s="26"/>
      <c r="I11" s="26"/>
    </row>
    <row r="12" spans="1:9" s="4" customFormat="1" x14ac:dyDescent="0.25">
      <c r="B12" s="6" t="s">
        <v>18</v>
      </c>
      <c r="C12" s="7"/>
      <c r="D12" s="8"/>
      <c r="E12" s="21">
        <f>SUM(E13:E16)</f>
        <v>138200</v>
      </c>
      <c r="F12" s="21">
        <f>SUM(F13:F16)</f>
        <v>152100</v>
      </c>
      <c r="G12" s="57">
        <f t="shared" ref="G12:G21" si="0">E12/F12</f>
        <v>0.90861275476660097</v>
      </c>
      <c r="H12" s="26"/>
      <c r="I12" s="26"/>
    </row>
    <row r="13" spans="1:9" x14ac:dyDescent="0.25">
      <c r="B13" s="16" t="s">
        <v>9</v>
      </c>
      <c r="C13" s="17"/>
      <c r="D13" s="18"/>
      <c r="E13" s="59">
        <v>41700</v>
      </c>
      <c r="F13" s="58">
        <v>51700</v>
      </c>
      <c r="G13" s="57">
        <f t="shared" si="0"/>
        <v>0.80657640232108319</v>
      </c>
      <c r="H13" s="26"/>
      <c r="I13" s="26"/>
    </row>
    <row r="14" spans="1:9" x14ac:dyDescent="0.25">
      <c r="B14" s="16" t="s">
        <v>10</v>
      </c>
      <c r="C14" s="17"/>
      <c r="D14" s="18"/>
      <c r="E14" s="59">
        <v>22400</v>
      </c>
      <c r="F14" s="60">
        <v>23300</v>
      </c>
      <c r="G14" s="57">
        <f t="shared" si="0"/>
        <v>0.96137339055793991</v>
      </c>
      <c r="H14" s="26"/>
      <c r="I14" s="26"/>
    </row>
    <row r="15" spans="1:9" x14ac:dyDescent="0.25">
      <c r="B15" s="16" t="s">
        <v>11</v>
      </c>
      <c r="C15" s="17"/>
      <c r="D15" s="18"/>
      <c r="E15" s="59">
        <v>28600</v>
      </c>
      <c r="F15" s="60">
        <v>29700</v>
      </c>
      <c r="G15" s="57">
        <f t="shared" si="0"/>
        <v>0.96296296296296291</v>
      </c>
      <c r="H15" s="26"/>
      <c r="I15" s="26"/>
    </row>
    <row r="16" spans="1:9" x14ac:dyDescent="0.25">
      <c r="B16" s="16" t="s">
        <v>12</v>
      </c>
      <c r="C16" s="17"/>
      <c r="D16" s="18"/>
      <c r="E16" s="59">
        <v>45500</v>
      </c>
      <c r="F16" s="58">
        <v>47400</v>
      </c>
      <c r="G16" s="57">
        <f t="shared" si="0"/>
        <v>0.95991561181434604</v>
      </c>
      <c r="H16" s="26"/>
      <c r="I16" s="26"/>
    </row>
    <row r="17" spans="2:9" s="4" customFormat="1" x14ac:dyDescent="0.25">
      <c r="B17" s="6" t="s">
        <v>13</v>
      </c>
      <c r="C17" s="7"/>
      <c r="D17" s="8"/>
      <c r="E17" s="52">
        <v>73300</v>
      </c>
      <c r="F17" s="58">
        <v>76300</v>
      </c>
      <c r="G17" s="57">
        <f t="shared" si="0"/>
        <v>0.96068152031454779</v>
      </c>
      <c r="H17" s="26"/>
      <c r="I17" s="26"/>
    </row>
    <row r="18" spans="2:9" x14ac:dyDescent="0.25">
      <c r="B18" s="3" t="s">
        <v>33</v>
      </c>
      <c r="C18" s="3"/>
      <c r="D18" s="3"/>
      <c r="E18" s="20">
        <f>E19+E20+E27</f>
        <v>415600</v>
      </c>
      <c r="F18" s="20">
        <f>F19+F20+F27</f>
        <v>440600</v>
      </c>
      <c r="G18" s="57">
        <f t="shared" si="0"/>
        <v>0.94325919201089425</v>
      </c>
      <c r="H18" s="26"/>
      <c r="I18" s="26"/>
    </row>
    <row r="19" spans="2:9" x14ac:dyDescent="0.25">
      <c r="B19" s="6" t="s">
        <v>8</v>
      </c>
      <c r="C19" s="7"/>
      <c r="D19" s="8"/>
      <c r="E19" s="52">
        <v>160000</v>
      </c>
      <c r="F19" s="58">
        <v>166400</v>
      </c>
      <c r="G19" s="57">
        <f t="shared" si="0"/>
        <v>0.96153846153846156</v>
      </c>
      <c r="H19" s="26"/>
      <c r="I19" s="26"/>
    </row>
    <row r="20" spans="2:9" x14ac:dyDescent="0.25">
      <c r="B20" s="6" t="s">
        <v>18</v>
      </c>
      <c r="C20" s="7"/>
      <c r="D20" s="8"/>
      <c r="E20" s="21">
        <f>SUM(E21:E26)</f>
        <v>182300</v>
      </c>
      <c r="F20" s="21">
        <f>SUM(F21:F26)</f>
        <v>197900</v>
      </c>
      <c r="G20" s="57">
        <f t="shared" si="0"/>
        <v>0.92117230924709448</v>
      </c>
      <c r="H20" s="26"/>
      <c r="I20" s="26"/>
    </row>
    <row r="21" spans="2:9" x14ac:dyDescent="0.25">
      <c r="B21" s="16" t="s">
        <v>9</v>
      </c>
      <c r="C21" s="17"/>
      <c r="D21" s="18"/>
      <c r="E21" s="59">
        <v>41700</v>
      </c>
      <c r="F21" s="61">
        <v>51700</v>
      </c>
      <c r="G21" s="57">
        <f t="shared" si="0"/>
        <v>0.80657640232108319</v>
      </c>
      <c r="H21" s="26"/>
      <c r="I21" s="26"/>
    </row>
    <row r="22" spans="2:9" x14ac:dyDescent="0.25">
      <c r="B22" s="16" t="s">
        <v>10</v>
      </c>
      <c r="C22" s="17"/>
      <c r="D22" s="18"/>
      <c r="E22" s="59">
        <v>22400</v>
      </c>
      <c r="F22" s="61">
        <v>23300</v>
      </c>
      <c r="G22" s="57">
        <f t="shared" ref="G22:H32" si="1">E22/F22</f>
        <v>0.96137339055793991</v>
      </c>
      <c r="H22" s="26"/>
      <c r="I22" s="26"/>
    </row>
    <row r="23" spans="2:9" x14ac:dyDescent="0.25">
      <c r="B23" s="16" t="s">
        <v>15</v>
      </c>
      <c r="C23" s="17"/>
      <c r="D23" s="18"/>
      <c r="E23" s="59">
        <v>22400</v>
      </c>
      <c r="F23" s="61">
        <v>23300</v>
      </c>
      <c r="G23" s="57">
        <f t="shared" si="1"/>
        <v>0.96137339055793991</v>
      </c>
      <c r="H23" s="26"/>
      <c r="I23" s="26"/>
    </row>
    <row r="24" spans="2:9" x14ac:dyDescent="0.25">
      <c r="B24" s="16" t="s">
        <v>16</v>
      </c>
      <c r="C24" s="17"/>
      <c r="D24" s="18"/>
      <c r="E24" s="59">
        <v>22400</v>
      </c>
      <c r="F24" s="61">
        <v>23300</v>
      </c>
      <c r="G24" s="57">
        <f t="shared" si="1"/>
        <v>0.96137339055793991</v>
      </c>
      <c r="H24" s="26"/>
      <c r="I24" s="26"/>
    </row>
    <row r="25" spans="2:9" x14ac:dyDescent="0.25">
      <c r="B25" s="16" t="s">
        <v>17</v>
      </c>
      <c r="C25" s="17"/>
      <c r="D25" s="18"/>
      <c r="E25" s="59">
        <f>E24*2</f>
        <v>44800</v>
      </c>
      <c r="F25" s="58">
        <f>23300*2</f>
        <v>46600</v>
      </c>
      <c r="G25" s="57">
        <f t="shared" si="1"/>
        <v>0.96137339055793991</v>
      </c>
      <c r="H25" s="26"/>
      <c r="I25" s="26"/>
    </row>
    <row r="26" spans="2:9" x14ac:dyDescent="0.25">
      <c r="B26" s="16" t="s">
        <v>11</v>
      </c>
      <c r="C26" s="17"/>
      <c r="D26" s="18"/>
      <c r="E26" s="59">
        <v>28600</v>
      </c>
      <c r="F26" s="60">
        <v>29700</v>
      </c>
      <c r="G26" s="57">
        <f t="shared" si="1"/>
        <v>0.96296296296296291</v>
      </c>
      <c r="H26" s="26"/>
      <c r="I26" s="26"/>
    </row>
    <row r="27" spans="2:9" x14ac:dyDescent="0.25">
      <c r="B27" s="6" t="s">
        <v>13</v>
      </c>
      <c r="C27" s="7"/>
      <c r="D27" s="7"/>
      <c r="E27" s="52">
        <v>73300</v>
      </c>
      <c r="F27" s="58">
        <v>76300</v>
      </c>
      <c r="G27" s="57">
        <f t="shared" si="1"/>
        <v>0.96068152031454779</v>
      </c>
      <c r="H27" s="26"/>
      <c r="I27" s="26"/>
    </row>
    <row r="28" spans="2:9" ht="17.25" x14ac:dyDescent="0.3">
      <c r="B28" s="10" t="s">
        <v>34</v>
      </c>
      <c r="C28" s="7"/>
      <c r="D28" s="7"/>
      <c r="E28" s="53">
        <f>E29+E30+E31</f>
        <v>278800</v>
      </c>
      <c r="F28" s="53">
        <f>F29+F30+F31</f>
        <v>290100</v>
      </c>
      <c r="G28" s="57">
        <f t="shared" si="1"/>
        <v>0.96104791451223714</v>
      </c>
      <c r="H28" s="26"/>
      <c r="I28" s="26"/>
    </row>
    <row r="29" spans="2:9" x14ac:dyDescent="0.25">
      <c r="B29" s="6" t="s">
        <v>8</v>
      </c>
      <c r="C29" s="7"/>
      <c r="D29" s="7"/>
      <c r="E29" s="21">
        <v>160000</v>
      </c>
      <c r="F29" s="58">
        <v>166400</v>
      </c>
      <c r="G29" s="57">
        <f t="shared" si="1"/>
        <v>0.96153846153846156</v>
      </c>
      <c r="H29" s="26"/>
      <c r="I29" s="26"/>
    </row>
    <row r="30" spans="2:9" x14ac:dyDescent="0.25">
      <c r="B30" s="6" t="s">
        <v>35</v>
      </c>
      <c r="C30" s="47"/>
      <c r="D30" s="47"/>
      <c r="E30" s="52">
        <v>45500</v>
      </c>
      <c r="F30" s="58">
        <v>47400</v>
      </c>
      <c r="G30" s="57">
        <f t="shared" si="1"/>
        <v>0.95991561181434604</v>
      </c>
      <c r="H30" s="26"/>
      <c r="I30" s="26"/>
    </row>
    <row r="31" spans="2:9" x14ac:dyDescent="0.25">
      <c r="B31" s="6" t="s">
        <v>36</v>
      </c>
      <c r="C31" s="47"/>
      <c r="D31" s="47"/>
      <c r="E31" s="52">
        <v>73300</v>
      </c>
      <c r="F31" s="58">
        <v>76300</v>
      </c>
      <c r="G31" s="57">
        <f t="shared" si="1"/>
        <v>0.96068152031454779</v>
      </c>
      <c r="H31" s="26"/>
      <c r="I31" s="26"/>
    </row>
    <row r="32" spans="2:9" s="2" customFormat="1" ht="18.75" customHeight="1" x14ac:dyDescent="0.3">
      <c r="B32" s="51" t="s">
        <v>42</v>
      </c>
      <c r="F32" s="44"/>
      <c r="G32" s="19"/>
      <c r="H32" s="57" t="e">
        <f t="shared" si="1"/>
        <v>#DIV/0!</v>
      </c>
    </row>
    <row r="33" spans="1:7" s="2" customFormat="1" ht="18.75" customHeight="1" x14ac:dyDescent="0.3">
      <c r="B33" s="51"/>
      <c r="E33" s="121" t="s">
        <v>48</v>
      </c>
      <c r="F33" s="121"/>
      <c r="G33" s="19"/>
    </row>
    <row r="34" spans="1:7" s="2" customFormat="1" x14ac:dyDescent="0.25">
      <c r="B34" s="2" t="s">
        <v>21</v>
      </c>
      <c r="D34" s="55" t="s">
        <v>37</v>
      </c>
      <c r="F34" s="55" t="s">
        <v>19</v>
      </c>
      <c r="G34" s="55"/>
    </row>
    <row r="35" spans="1:7" s="2" customFormat="1" x14ac:dyDescent="0.25"/>
    <row r="36" spans="1:7" s="2" customFormat="1" x14ac:dyDescent="0.25"/>
    <row r="37" spans="1:7" s="2" customFormat="1" x14ac:dyDescent="0.25"/>
    <row r="38" spans="1:7" s="2" customFormat="1" x14ac:dyDescent="0.25">
      <c r="A38" s="55"/>
      <c r="B38" s="55" t="s">
        <v>39</v>
      </c>
      <c r="C38" s="55"/>
      <c r="D38" s="55" t="s">
        <v>38</v>
      </c>
      <c r="E38" s="55"/>
      <c r="F38" s="55" t="s">
        <v>30</v>
      </c>
    </row>
  </sheetData>
  <mergeCells count="9">
    <mergeCell ref="B7:D7"/>
    <mergeCell ref="B9:D9"/>
    <mergeCell ref="E33:F33"/>
    <mergeCell ref="A1:C1"/>
    <mergeCell ref="D1:F1"/>
    <mergeCell ref="A2:C2"/>
    <mergeCell ref="D2:F2"/>
    <mergeCell ref="A4:F4"/>
    <mergeCell ref="A5:F5"/>
  </mergeCells>
  <printOptions horizontalCentered="1"/>
  <pageMargins left="0.70866141732283472" right="0.70866141732283472" top="0" bottom="0" header="0.31496062992125984" footer="0.31496062992125984"/>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tabSelected="1" topLeftCell="A25" zoomScale="92" zoomScaleNormal="92" workbookViewId="0">
      <selection activeCell="D36" sqref="D36"/>
    </sheetView>
  </sheetViews>
  <sheetFormatPr defaultRowHeight="16.5" x14ac:dyDescent="0.25"/>
  <cols>
    <col min="1" max="1" width="3.6640625" style="1" customWidth="1"/>
    <col min="2" max="2" width="8.88671875" style="1"/>
    <col min="3" max="3" width="21.33203125" style="1" customWidth="1"/>
    <col min="4" max="4" width="61.6640625" style="1" customWidth="1"/>
    <col min="5" max="5" width="24.5546875" style="1" customWidth="1"/>
    <col min="6" max="6" width="33.88671875" style="64" customWidth="1"/>
    <col min="7" max="7" width="14.21875" style="64" customWidth="1"/>
    <col min="8" max="8" width="12.33203125" style="64" customWidth="1"/>
    <col min="9" max="9" width="8.88671875" style="64"/>
    <col min="10" max="10" width="6.5546875" style="64" customWidth="1"/>
    <col min="11" max="11" width="10.21875" style="64" customWidth="1"/>
    <col min="12" max="20" width="8.88671875" style="64"/>
    <col min="21" max="16384" width="8.88671875" style="1"/>
  </cols>
  <sheetData>
    <row r="1" spans="1:20" ht="18.75" customHeight="1" x14ac:dyDescent="0.25">
      <c r="A1" s="118" t="s">
        <v>46</v>
      </c>
      <c r="B1" s="118"/>
      <c r="C1" s="118"/>
      <c r="D1" s="113" t="s">
        <v>2</v>
      </c>
      <c r="E1" s="113"/>
      <c r="F1" s="62"/>
      <c r="G1" s="63"/>
    </row>
    <row r="2" spans="1:20" ht="18.75" customHeight="1" x14ac:dyDescent="0.25">
      <c r="A2" s="122" t="s">
        <v>47</v>
      </c>
      <c r="B2" s="122"/>
      <c r="C2" s="122"/>
      <c r="D2" s="113" t="s">
        <v>3</v>
      </c>
      <c r="E2" s="113"/>
      <c r="F2" s="62"/>
      <c r="G2" s="63"/>
    </row>
    <row r="3" spans="1:20" ht="12.75" customHeight="1" x14ac:dyDescent="0.25"/>
    <row r="4" spans="1:20" ht="70.5" customHeight="1" x14ac:dyDescent="0.3">
      <c r="A4" s="119" t="s">
        <v>79</v>
      </c>
      <c r="B4" s="119"/>
      <c r="C4" s="119"/>
      <c r="D4" s="119"/>
      <c r="E4" s="119"/>
      <c r="F4" s="65"/>
      <c r="G4" s="66"/>
      <c r="H4" s="67"/>
    </row>
    <row r="5" spans="1:20" ht="13.5" customHeight="1" x14ac:dyDescent="0.25"/>
    <row r="6" spans="1:20" ht="81" customHeight="1" x14ac:dyDescent="0.25">
      <c r="B6" s="148" t="s">
        <v>4</v>
      </c>
      <c r="C6" s="149"/>
      <c r="D6" s="150"/>
      <c r="E6" s="151" t="s">
        <v>80</v>
      </c>
      <c r="F6" s="68" t="s">
        <v>50</v>
      </c>
    </row>
    <row r="7" spans="1:20" s="2" customFormat="1" ht="18.75" x14ac:dyDescent="0.3">
      <c r="B7" s="136" t="s">
        <v>49</v>
      </c>
      <c r="C7" s="137"/>
      <c r="D7" s="138"/>
      <c r="E7" s="109">
        <f>E8+E9</f>
        <v>399400</v>
      </c>
      <c r="F7" s="69">
        <v>339200</v>
      </c>
      <c r="G7" s="70" t="e">
        <f>#REF!/E7</f>
        <v>#REF!</v>
      </c>
      <c r="H7" s="71" t="s">
        <v>51</v>
      </c>
      <c r="I7" s="71"/>
      <c r="J7" s="72"/>
      <c r="K7" s="72"/>
      <c r="L7" s="72"/>
      <c r="M7" s="72"/>
      <c r="N7" s="72"/>
      <c r="O7" s="72"/>
      <c r="P7" s="72"/>
      <c r="Q7" s="72"/>
      <c r="R7" s="72"/>
      <c r="S7" s="72"/>
      <c r="T7" s="72"/>
    </row>
    <row r="8" spans="1:20" s="2" customFormat="1" ht="20.25" customHeight="1" x14ac:dyDescent="0.25">
      <c r="B8" s="92" t="s">
        <v>76</v>
      </c>
      <c r="C8" s="102"/>
      <c r="D8" s="103"/>
      <c r="E8" s="60">
        <v>166400</v>
      </c>
      <c r="F8" s="69"/>
      <c r="G8" s="70" t="e">
        <f>#REF!/E8</f>
        <v>#REF!</v>
      </c>
      <c r="H8" s="71"/>
      <c r="I8" s="71"/>
      <c r="J8" s="72"/>
      <c r="K8" s="72"/>
      <c r="L8" s="72"/>
      <c r="M8" s="72"/>
      <c r="N8" s="72"/>
      <c r="O8" s="72"/>
      <c r="P8" s="72"/>
      <c r="Q8" s="72"/>
      <c r="R8" s="72"/>
      <c r="S8" s="72"/>
      <c r="T8" s="72"/>
    </row>
    <row r="9" spans="1:20" s="2" customFormat="1" ht="20.25" customHeight="1" x14ac:dyDescent="0.25">
      <c r="B9" s="139" t="s">
        <v>77</v>
      </c>
      <c r="C9" s="140"/>
      <c r="D9" s="141"/>
      <c r="E9" s="60">
        <v>233000</v>
      </c>
      <c r="F9" s="69" t="s">
        <v>54</v>
      </c>
      <c r="G9" s="70" t="e">
        <f>#REF!/E9</f>
        <v>#REF!</v>
      </c>
      <c r="H9" s="71"/>
      <c r="I9" s="71"/>
      <c r="J9" s="72"/>
      <c r="K9" s="72"/>
      <c r="L9" s="72"/>
      <c r="M9" s="72"/>
      <c r="N9" s="72"/>
      <c r="O9" s="72"/>
      <c r="P9" s="72"/>
      <c r="Q9" s="72"/>
      <c r="R9" s="72"/>
      <c r="S9" s="72"/>
      <c r="T9" s="72"/>
    </row>
    <row r="10" spans="1:20" s="2" customFormat="1" ht="28.5" customHeight="1" x14ac:dyDescent="0.25">
      <c r="B10" s="130" t="s">
        <v>52</v>
      </c>
      <c r="C10" s="131"/>
      <c r="D10" s="132"/>
      <c r="E10" s="60">
        <v>166400</v>
      </c>
      <c r="F10" s="69"/>
      <c r="G10" s="70" t="e">
        <f>#REF!/E10</f>
        <v>#REF!</v>
      </c>
      <c r="H10" s="71"/>
      <c r="I10" s="71"/>
      <c r="J10" s="72"/>
      <c r="K10" s="72"/>
      <c r="L10" s="72"/>
      <c r="M10" s="72"/>
      <c r="N10" s="72"/>
      <c r="O10" s="72"/>
      <c r="P10" s="72"/>
      <c r="Q10" s="72"/>
      <c r="R10" s="72"/>
      <c r="S10" s="72"/>
      <c r="T10" s="72"/>
    </row>
    <row r="11" spans="1:20" s="2" customFormat="1" ht="39.75" customHeight="1" x14ac:dyDescent="0.25">
      <c r="B11" s="142" t="s">
        <v>59</v>
      </c>
      <c r="C11" s="143"/>
      <c r="D11" s="144"/>
      <c r="E11" s="146" t="s">
        <v>64</v>
      </c>
      <c r="F11" s="73"/>
      <c r="G11" s="70" t="e">
        <f>#REF!/E11</f>
        <v>#REF!</v>
      </c>
      <c r="H11" s="71"/>
      <c r="I11" s="71"/>
      <c r="J11" s="72"/>
      <c r="K11" s="72"/>
      <c r="L11" s="72"/>
      <c r="M11" s="72"/>
      <c r="N11" s="72"/>
      <c r="O11" s="72"/>
      <c r="P11" s="72"/>
      <c r="Q11" s="72"/>
      <c r="R11" s="72"/>
      <c r="S11" s="72"/>
      <c r="T11" s="72"/>
    </row>
    <row r="12" spans="1:20" s="4" customFormat="1" ht="26.25" customHeight="1" x14ac:dyDescent="0.25">
      <c r="B12" s="82" t="s">
        <v>65</v>
      </c>
      <c r="C12" s="83"/>
      <c r="D12" s="84"/>
      <c r="E12" s="60">
        <v>166400</v>
      </c>
      <c r="F12" s="69"/>
      <c r="G12" s="70" t="e">
        <f>#REF!/E12</f>
        <v>#REF!</v>
      </c>
      <c r="H12" s="71">
        <f>44800*5</f>
        <v>224000</v>
      </c>
      <c r="I12" s="71"/>
      <c r="J12" s="74"/>
      <c r="K12" s="74"/>
      <c r="L12" s="74"/>
      <c r="M12" s="74"/>
      <c r="N12" s="74"/>
      <c r="O12" s="74"/>
      <c r="P12" s="74"/>
      <c r="Q12" s="74"/>
      <c r="R12" s="74"/>
      <c r="S12" s="74"/>
      <c r="T12" s="74"/>
    </row>
    <row r="13" spans="1:20" s="4" customFormat="1" ht="39.75" customHeight="1" x14ac:dyDescent="0.25">
      <c r="B13" s="126" t="s">
        <v>56</v>
      </c>
      <c r="C13" s="127"/>
      <c r="D13" s="128"/>
      <c r="E13" s="147" t="s">
        <v>57</v>
      </c>
      <c r="F13" s="75"/>
      <c r="G13" s="70"/>
      <c r="H13" s="71"/>
      <c r="I13" s="71"/>
      <c r="J13" s="74"/>
      <c r="K13" s="74"/>
      <c r="L13" s="74"/>
      <c r="M13" s="74"/>
      <c r="N13" s="74"/>
      <c r="O13" s="74"/>
      <c r="P13" s="74"/>
      <c r="Q13" s="74"/>
      <c r="R13" s="74"/>
      <c r="S13" s="74"/>
      <c r="T13" s="74"/>
    </row>
    <row r="14" spans="1:20" s="4" customFormat="1" ht="39.75" customHeight="1" x14ac:dyDescent="0.25">
      <c r="B14" s="142" t="s">
        <v>60</v>
      </c>
      <c r="C14" s="143"/>
      <c r="D14" s="144"/>
      <c r="E14" s="146" t="s">
        <v>64</v>
      </c>
      <c r="F14" s="69"/>
      <c r="G14" s="70"/>
      <c r="H14" s="71"/>
      <c r="I14" s="71"/>
      <c r="J14" s="74"/>
      <c r="K14" s="74"/>
      <c r="L14" s="74"/>
      <c r="M14" s="74"/>
      <c r="N14" s="74"/>
      <c r="O14" s="74"/>
      <c r="P14" s="74"/>
      <c r="Q14" s="74"/>
      <c r="R14" s="74"/>
      <c r="S14" s="74"/>
      <c r="T14" s="74"/>
    </row>
    <row r="15" spans="1:20" s="4" customFormat="1" ht="26.25" customHeight="1" x14ac:dyDescent="0.25">
      <c r="B15" s="93" t="s">
        <v>65</v>
      </c>
      <c r="C15" s="94"/>
      <c r="D15" s="95"/>
      <c r="E15" s="60">
        <v>166400</v>
      </c>
      <c r="F15" s="69"/>
      <c r="G15" s="70"/>
      <c r="H15" s="71"/>
      <c r="I15" s="71"/>
      <c r="J15" s="74"/>
      <c r="K15" s="74"/>
      <c r="L15" s="74"/>
      <c r="M15" s="74"/>
      <c r="N15" s="74"/>
      <c r="O15" s="74"/>
      <c r="P15" s="74"/>
      <c r="Q15" s="74"/>
      <c r="R15" s="74"/>
      <c r="S15" s="74"/>
      <c r="T15" s="74"/>
    </row>
    <row r="16" spans="1:20" s="4" customFormat="1" ht="30.75" customHeight="1" x14ac:dyDescent="0.25">
      <c r="B16" s="123" t="s">
        <v>56</v>
      </c>
      <c r="C16" s="124"/>
      <c r="D16" s="125"/>
      <c r="E16" s="147" t="s">
        <v>57</v>
      </c>
      <c r="F16" s="69"/>
      <c r="G16" s="70"/>
      <c r="H16" s="71"/>
      <c r="I16" s="71"/>
      <c r="J16" s="74"/>
      <c r="K16" s="74"/>
      <c r="L16" s="74"/>
      <c r="M16" s="74"/>
      <c r="N16" s="74"/>
      <c r="O16" s="74"/>
      <c r="P16" s="74"/>
      <c r="Q16" s="74"/>
      <c r="R16" s="74"/>
      <c r="S16" s="74"/>
      <c r="T16" s="74"/>
    </row>
    <row r="17" spans="2:20" ht="47.25" customHeight="1" x14ac:dyDescent="0.25">
      <c r="B17" s="133" t="s">
        <v>58</v>
      </c>
      <c r="C17" s="134"/>
      <c r="D17" s="135"/>
      <c r="E17" s="105">
        <f>E18+E19+E26</f>
        <v>440600</v>
      </c>
      <c r="F17" s="73"/>
      <c r="G17" s="70" t="e">
        <f>#REF!/E17</f>
        <v>#REF!</v>
      </c>
      <c r="H17" s="71"/>
      <c r="I17" s="71"/>
    </row>
    <row r="18" spans="2:20" ht="21.75" customHeight="1" x14ac:dyDescent="0.25">
      <c r="B18" s="96" t="s">
        <v>65</v>
      </c>
      <c r="C18" s="97"/>
      <c r="D18" s="98"/>
      <c r="E18" s="106">
        <v>166400</v>
      </c>
      <c r="F18" s="69"/>
      <c r="G18" s="70" t="e">
        <f>#REF!/E18</f>
        <v>#REF!</v>
      </c>
      <c r="H18" s="71"/>
      <c r="I18" s="71"/>
    </row>
    <row r="19" spans="2:20" ht="21.75" customHeight="1" x14ac:dyDescent="0.25">
      <c r="B19" s="96" t="s">
        <v>74</v>
      </c>
      <c r="C19" s="97"/>
      <c r="D19" s="98"/>
      <c r="E19" s="107">
        <f>SUM(E20:E25)</f>
        <v>197900</v>
      </c>
      <c r="F19" s="75"/>
      <c r="G19" s="70" t="e">
        <f>#REF!/E19</f>
        <v>#REF!</v>
      </c>
      <c r="H19" s="71"/>
      <c r="I19" s="71"/>
    </row>
    <row r="20" spans="2:20" ht="21.75" customHeight="1" x14ac:dyDescent="0.25">
      <c r="B20" s="99" t="s">
        <v>66</v>
      </c>
      <c r="C20" s="100"/>
      <c r="D20" s="101"/>
      <c r="E20" s="108">
        <v>51700</v>
      </c>
      <c r="F20" s="76"/>
      <c r="G20" s="70" t="e">
        <f>#REF!/E20</f>
        <v>#REF!</v>
      </c>
      <c r="H20" s="71"/>
      <c r="I20" s="71"/>
    </row>
    <row r="21" spans="2:20" ht="21.75" customHeight="1" x14ac:dyDescent="0.25">
      <c r="B21" s="99" t="s">
        <v>67</v>
      </c>
      <c r="C21" s="100"/>
      <c r="D21" s="101"/>
      <c r="E21" s="108">
        <v>23300</v>
      </c>
      <c r="F21" s="76"/>
      <c r="G21" s="70" t="e">
        <f>#REF!/E21</f>
        <v>#REF!</v>
      </c>
      <c r="H21" s="71"/>
      <c r="I21" s="71"/>
    </row>
    <row r="22" spans="2:20" ht="21.75" customHeight="1" x14ac:dyDescent="0.25">
      <c r="B22" s="99" t="s">
        <v>68</v>
      </c>
      <c r="C22" s="100"/>
      <c r="D22" s="101"/>
      <c r="E22" s="108">
        <v>23300</v>
      </c>
      <c r="F22" s="76"/>
      <c r="G22" s="70" t="e">
        <f>#REF!/E22</f>
        <v>#REF!</v>
      </c>
      <c r="H22" s="71"/>
      <c r="I22" s="71"/>
    </row>
    <row r="23" spans="2:20" ht="21.75" customHeight="1" x14ac:dyDescent="0.25">
      <c r="B23" s="91" t="s">
        <v>69</v>
      </c>
      <c r="C23" s="87"/>
      <c r="D23" s="88"/>
      <c r="E23" s="108">
        <v>23300</v>
      </c>
      <c r="F23" s="76"/>
      <c r="G23" s="70" t="e">
        <f>#REF!/E23</f>
        <v>#REF!</v>
      </c>
      <c r="H23" s="71"/>
      <c r="I23" s="71"/>
    </row>
    <row r="24" spans="2:20" ht="21.75" customHeight="1" x14ac:dyDescent="0.25">
      <c r="B24" s="91" t="s">
        <v>70</v>
      </c>
      <c r="C24" s="87"/>
      <c r="D24" s="88"/>
      <c r="E24" s="106">
        <f>23300*2</f>
        <v>46600</v>
      </c>
      <c r="F24" s="69"/>
      <c r="G24" s="70" t="e">
        <f>#REF!/E24</f>
        <v>#REF!</v>
      </c>
      <c r="H24" s="71"/>
      <c r="I24" s="71"/>
    </row>
    <row r="25" spans="2:20" ht="21.75" customHeight="1" x14ac:dyDescent="0.25">
      <c r="B25" s="91" t="s">
        <v>71</v>
      </c>
      <c r="C25" s="87"/>
      <c r="D25" s="88"/>
      <c r="E25" s="106">
        <v>29700</v>
      </c>
      <c r="F25" s="69"/>
      <c r="G25" s="70" t="e">
        <f>#REF!/E25</f>
        <v>#REF!</v>
      </c>
      <c r="H25" s="71"/>
      <c r="I25" s="71"/>
    </row>
    <row r="26" spans="2:20" ht="21.75" customHeight="1" x14ac:dyDescent="0.25">
      <c r="B26" s="92" t="s">
        <v>72</v>
      </c>
      <c r="C26" s="86"/>
      <c r="D26" s="86"/>
      <c r="E26" s="106">
        <v>76300</v>
      </c>
      <c r="F26" s="69"/>
      <c r="G26" s="70" t="e">
        <f>#REF!/E26</f>
        <v>#REF!</v>
      </c>
      <c r="H26" s="71"/>
      <c r="I26" s="71"/>
    </row>
    <row r="27" spans="2:20" ht="18.75" x14ac:dyDescent="0.3">
      <c r="B27" s="89" t="s">
        <v>53</v>
      </c>
      <c r="C27" s="86"/>
      <c r="D27" s="86"/>
      <c r="E27" s="104">
        <f>E28+E30+E31</f>
        <v>290100</v>
      </c>
      <c r="F27" s="77"/>
      <c r="G27" s="70" t="e">
        <f>#REF!/E27</f>
        <v>#REF!</v>
      </c>
      <c r="H27" s="71"/>
      <c r="I27" s="71"/>
    </row>
    <row r="28" spans="2:20" ht="22.5" customHeight="1" x14ac:dyDescent="0.25">
      <c r="B28" s="85" t="s">
        <v>65</v>
      </c>
      <c r="C28" s="86"/>
      <c r="D28" s="86"/>
      <c r="E28" s="106">
        <v>166400</v>
      </c>
      <c r="F28" s="69"/>
      <c r="G28" s="70" t="e">
        <f>#REF!/E28</f>
        <v>#REF!</v>
      </c>
      <c r="H28" s="71"/>
      <c r="I28" s="71"/>
    </row>
    <row r="29" spans="2:20" ht="22.5" customHeight="1" x14ac:dyDescent="0.25">
      <c r="B29" s="85" t="s">
        <v>74</v>
      </c>
      <c r="C29" s="86"/>
      <c r="D29" s="90"/>
      <c r="E29" s="107">
        <f>SUM(E30:E31)</f>
        <v>123700</v>
      </c>
      <c r="F29" s="69"/>
      <c r="G29" s="70"/>
      <c r="H29" s="71"/>
      <c r="I29" s="71"/>
    </row>
    <row r="30" spans="2:20" ht="22.5" customHeight="1" x14ac:dyDescent="0.25">
      <c r="B30" s="92" t="s">
        <v>73</v>
      </c>
      <c r="C30" s="90"/>
      <c r="D30" s="90"/>
      <c r="E30" s="106">
        <v>47400</v>
      </c>
      <c r="F30" s="69"/>
      <c r="G30" s="70" t="e">
        <f>#REF!/E30</f>
        <v>#REF!</v>
      </c>
      <c r="H30" s="71"/>
      <c r="I30" s="71"/>
    </row>
    <row r="31" spans="2:20" ht="22.5" customHeight="1" x14ac:dyDescent="0.25">
      <c r="B31" s="92" t="s">
        <v>75</v>
      </c>
      <c r="C31" s="90"/>
      <c r="D31" s="90"/>
      <c r="E31" s="106">
        <v>76300</v>
      </c>
      <c r="F31" s="69"/>
      <c r="G31" s="70" t="e">
        <f>#REF!/E31</f>
        <v>#REF!</v>
      </c>
      <c r="H31" s="71"/>
      <c r="I31" s="71"/>
    </row>
    <row r="32" spans="2:20" s="2" customFormat="1" ht="29.25" customHeight="1" x14ac:dyDescent="0.3">
      <c r="B32" s="81" t="s">
        <v>78</v>
      </c>
      <c r="C32" s="80"/>
      <c r="D32" s="80"/>
      <c r="E32" s="80"/>
      <c r="F32" s="64"/>
      <c r="G32" s="78"/>
      <c r="H32" s="70" t="e">
        <f>E32/G32</f>
        <v>#DIV/0!</v>
      </c>
      <c r="I32" s="72"/>
      <c r="J32" s="72"/>
      <c r="K32" s="72"/>
      <c r="L32" s="72"/>
      <c r="M32" s="72"/>
      <c r="N32" s="72"/>
      <c r="O32" s="72"/>
      <c r="P32" s="72"/>
      <c r="Q32" s="72"/>
      <c r="R32" s="72"/>
      <c r="S32" s="72"/>
      <c r="T32" s="72"/>
    </row>
    <row r="33" spans="1:20" s="2" customFormat="1" ht="18.75" customHeight="1" x14ac:dyDescent="0.3">
      <c r="B33" s="145" t="s">
        <v>55</v>
      </c>
      <c r="C33" s="145"/>
      <c r="D33" s="145"/>
      <c r="E33" s="145"/>
      <c r="F33" s="64"/>
      <c r="G33" s="78"/>
      <c r="H33" s="70"/>
      <c r="I33" s="72"/>
      <c r="J33" s="72"/>
      <c r="K33" s="72"/>
      <c r="L33" s="72"/>
      <c r="M33" s="72"/>
      <c r="N33" s="72"/>
      <c r="O33" s="72"/>
      <c r="P33" s="72"/>
      <c r="Q33" s="72"/>
      <c r="R33" s="72"/>
      <c r="S33" s="72"/>
      <c r="T33" s="72"/>
    </row>
    <row r="34" spans="1:20" s="2" customFormat="1" ht="59.25" customHeight="1" x14ac:dyDescent="0.3">
      <c r="B34" s="145"/>
      <c r="C34" s="145"/>
      <c r="D34" s="145"/>
      <c r="E34" s="145"/>
      <c r="F34" s="64"/>
      <c r="G34" s="78"/>
      <c r="H34" s="70"/>
      <c r="I34" s="72"/>
      <c r="J34" s="72"/>
      <c r="K34" s="72"/>
      <c r="L34" s="72"/>
      <c r="M34" s="72"/>
      <c r="N34" s="72"/>
      <c r="O34" s="72"/>
      <c r="P34" s="72"/>
      <c r="Q34" s="72"/>
      <c r="R34" s="72"/>
      <c r="S34" s="72"/>
      <c r="T34" s="72"/>
    </row>
    <row r="35" spans="1:20" s="2" customFormat="1" ht="18.75" customHeight="1" x14ac:dyDescent="0.3">
      <c r="B35" s="51"/>
      <c r="D35" s="129" t="s">
        <v>81</v>
      </c>
      <c r="E35" s="129"/>
      <c r="F35" s="79"/>
      <c r="G35" s="78"/>
      <c r="H35" s="72"/>
      <c r="I35" s="72"/>
      <c r="J35" s="72"/>
      <c r="K35" s="72"/>
      <c r="L35" s="72"/>
      <c r="M35" s="72"/>
      <c r="N35" s="72"/>
      <c r="O35" s="72"/>
      <c r="P35" s="72"/>
      <c r="Q35" s="72"/>
      <c r="R35" s="72"/>
      <c r="S35" s="72"/>
      <c r="T35" s="72"/>
    </row>
    <row r="36" spans="1:20" s="2" customFormat="1" ht="29.25" customHeight="1" x14ac:dyDescent="0.25">
      <c r="B36" s="2" t="s">
        <v>21</v>
      </c>
      <c r="D36" s="56" t="s">
        <v>61</v>
      </c>
      <c r="E36" s="56" t="s">
        <v>19</v>
      </c>
      <c r="F36" s="62"/>
      <c r="G36" s="62"/>
      <c r="H36" s="72"/>
      <c r="I36" s="72"/>
      <c r="J36" s="72"/>
      <c r="K36" s="72"/>
      <c r="L36" s="72"/>
      <c r="M36" s="72"/>
      <c r="N36" s="72"/>
      <c r="O36" s="72"/>
      <c r="P36" s="72"/>
      <c r="Q36" s="72"/>
      <c r="R36" s="72"/>
      <c r="S36" s="72"/>
      <c r="T36" s="72"/>
    </row>
    <row r="37" spans="1:20" s="2" customFormat="1" x14ac:dyDescent="0.25">
      <c r="F37" s="72"/>
      <c r="G37" s="72"/>
      <c r="H37" s="72"/>
      <c r="I37" s="72"/>
      <c r="J37" s="72"/>
      <c r="K37" s="72"/>
      <c r="L37" s="72"/>
      <c r="M37" s="72"/>
      <c r="N37" s="72"/>
      <c r="O37" s="72"/>
      <c r="P37" s="72"/>
      <c r="Q37" s="72"/>
      <c r="R37" s="72"/>
      <c r="S37" s="72"/>
      <c r="T37" s="72"/>
    </row>
    <row r="38" spans="1:20" s="2" customFormat="1" x14ac:dyDescent="0.25">
      <c r="F38" s="72"/>
      <c r="G38" s="72"/>
      <c r="H38" s="72"/>
      <c r="I38" s="72"/>
      <c r="J38" s="72"/>
      <c r="K38" s="72"/>
      <c r="L38" s="72"/>
      <c r="M38" s="72"/>
      <c r="N38" s="72"/>
      <c r="O38" s="72"/>
      <c r="P38" s="72"/>
      <c r="Q38" s="72"/>
      <c r="R38" s="72"/>
      <c r="S38" s="72"/>
      <c r="T38" s="72"/>
    </row>
    <row r="39" spans="1:20" s="2" customFormat="1" x14ac:dyDescent="0.25">
      <c r="F39" s="72"/>
      <c r="G39" s="72"/>
      <c r="H39" s="72"/>
      <c r="I39" s="72"/>
      <c r="J39" s="72"/>
      <c r="K39" s="72"/>
      <c r="L39" s="72"/>
      <c r="M39" s="72"/>
      <c r="N39" s="72"/>
      <c r="O39" s="72"/>
      <c r="P39" s="72"/>
      <c r="Q39" s="72"/>
      <c r="R39" s="72"/>
      <c r="S39" s="72"/>
      <c r="T39" s="72"/>
    </row>
    <row r="40" spans="1:20" s="2" customFormat="1" x14ac:dyDescent="0.25">
      <c r="F40" s="72"/>
      <c r="G40" s="72"/>
      <c r="H40" s="72"/>
      <c r="I40" s="72"/>
      <c r="J40" s="72"/>
      <c r="K40" s="72"/>
      <c r="L40" s="72"/>
      <c r="M40" s="72"/>
      <c r="N40" s="72"/>
      <c r="O40" s="72"/>
      <c r="P40" s="72"/>
      <c r="Q40" s="72"/>
      <c r="R40" s="72"/>
      <c r="S40" s="72"/>
      <c r="T40" s="72"/>
    </row>
    <row r="41" spans="1:20" s="2" customFormat="1" x14ac:dyDescent="0.25">
      <c r="F41" s="72"/>
      <c r="G41" s="72"/>
      <c r="H41" s="72"/>
      <c r="I41" s="72"/>
      <c r="J41" s="72"/>
      <c r="K41" s="72"/>
      <c r="L41" s="72"/>
      <c r="M41" s="72"/>
      <c r="N41" s="72"/>
      <c r="O41" s="72"/>
      <c r="P41" s="72"/>
      <c r="Q41" s="72"/>
      <c r="R41" s="72"/>
      <c r="S41" s="72"/>
      <c r="T41" s="72"/>
    </row>
    <row r="42" spans="1:20" s="2" customFormat="1" x14ac:dyDescent="0.25">
      <c r="F42" s="72"/>
      <c r="G42" s="72"/>
      <c r="H42" s="72"/>
      <c r="I42" s="72"/>
      <c r="J42" s="72"/>
      <c r="K42" s="72"/>
      <c r="L42" s="72"/>
      <c r="M42" s="72"/>
      <c r="N42" s="72"/>
      <c r="O42" s="72"/>
      <c r="P42" s="72"/>
      <c r="Q42" s="72"/>
      <c r="R42" s="72"/>
      <c r="S42" s="72"/>
      <c r="T42" s="72"/>
    </row>
    <row r="43" spans="1:20" s="2" customFormat="1" x14ac:dyDescent="0.25">
      <c r="A43" s="56"/>
      <c r="B43" s="56" t="s">
        <v>39</v>
      </c>
      <c r="C43" s="56"/>
      <c r="D43" s="56" t="s">
        <v>62</v>
      </c>
      <c r="E43" s="56" t="s">
        <v>63</v>
      </c>
      <c r="F43" s="62"/>
      <c r="G43" s="72"/>
      <c r="H43" s="72"/>
      <c r="I43" s="72"/>
      <c r="J43" s="72"/>
      <c r="K43" s="72"/>
      <c r="L43" s="72"/>
      <c r="M43" s="72"/>
      <c r="N43" s="72"/>
      <c r="O43" s="72"/>
      <c r="P43" s="72"/>
      <c r="Q43" s="72"/>
      <c r="R43" s="72"/>
      <c r="S43" s="72"/>
      <c r="T43" s="72"/>
    </row>
  </sheetData>
  <mergeCells count="16">
    <mergeCell ref="B16:D16"/>
    <mergeCell ref="B13:D13"/>
    <mergeCell ref="D35:E35"/>
    <mergeCell ref="D1:E1"/>
    <mergeCell ref="D2:E2"/>
    <mergeCell ref="B6:D6"/>
    <mergeCell ref="B10:D10"/>
    <mergeCell ref="A1:C1"/>
    <mergeCell ref="A2:C2"/>
    <mergeCell ref="A4:E4"/>
    <mergeCell ref="B17:D17"/>
    <mergeCell ref="B7:D7"/>
    <mergeCell ref="B9:D9"/>
    <mergeCell ref="B11:D11"/>
    <mergeCell ref="B33:E34"/>
    <mergeCell ref="B14:D14"/>
  </mergeCells>
  <pageMargins left="0.39370078740157483" right="0.39370078740157483" top="0" bottom="0" header="0.31496062992125984" footer="0.31496062992125984"/>
  <pageSetup paperSize="9"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ksk 2023</vt:lpstr>
      <vt:lpstr>ksk 2024</vt:lpstr>
      <vt:lpstr>ksk 2026</vt:lpstr>
      <vt:lpstr>ksk 2026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BaoNgoc</dc:creator>
  <cp:lastModifiedBy>User</cp:lastModifiedBy>
  <cp:lastPrinted>2026-11-03T01:38:31Z</cp:lastPrinted>
  <dcterms:created xsi:type="dcterms:W3CDTF">2017-12-21T01:35:13Z</dcterms:created>
  <dcterms:modified xsi:type="dcterms:W3CDTF">2026-11-03T01:53:57Z</dcterms:modified>
</cp:coreProperties>
</file>