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1\DATA KHOA NHIEM KHUAN\2026\"/>
    </mc:Choice>
  </mc:AlternateContent>
  <bookViews>
    <workbookView xWindow="0" yWindow="0" windowWidth="20115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2" i="1"/>
  <c r="F51" i="1"/>
  <c r="F49" i="1"/>
  <c r="F48" i="1"/>
  <c r="F46" i="1"/>
  <c r="F45" i="1"/>
  <c r="F42" i="1"/>
  <c r="F43" i="1"/>
  <c r="F41" i="1"/>
  <c r="F38" i="1"/>
  <c r="F39" i="1"/>
  <c r="F37" i="1"/>
  <c r="F35" i="1"/>
  <c r="F34" i="1"/>
  <c r="F31" i="1"/>
  <c r="F32" i="1"/>
  <c r="F30" i="1"/>
  <c r="F28" i="1"/>
  <c r="F27" i="1"/>
  <c r="F25" i="1"/>
  <c r="F24" i="1"/>
  <c r="F22" i="1"/>
  <c r="J22" i="1" s="1"/>
  <c r="F21" i="1"/>
  <c r="F17" i="1"/>
  <c r="F18" i="1"/>
  <c r="F16" i="1"/>
  <c r="F13" i="1"/>
  <c r="J13" i="1" s="1"/>
  <c r="F14" i="1"/>
  <c r="F12" i="1"/>
  <c r="F10" i="1"/>
  <c r="F9" i="1"/>
  <c r="D55" i="1"/>
  <c r="D54" i="1"/>
  <c r="J51" i="1"/>
  <c r="D52" i="1"/>
  <c r="D49" i="1"/>
  <c r="D48" i="1"/>
  <c r="J48" i="1" s="1"/>
  <c r="D45" i="1"/>
  <c r="J45" i="1" s="1"/>
  <c r="D46" i="1"/>
  <c r="D43" i="1"/>
  <c r="J43" i="1" s="1"/>
  <c r="D42" i="1"/>
  <c r="D41" i="1"/>
  <c r="J41" i="1" s="1"/>
  <c r="D39" i="1"/>
  <c r="J39" i="1" s="1"/>
  <c r="D38" i="1"/>
  <c r="J38" i="1" s="1"/>
  <c r="D37" i="1"/>
  <c r="J37" i="1" s="1"/>
  <c r="D35" i="1"/>
  <c r="D34" i="1"/>
  <c r="D32" i="1"/>
  <c r="J32" i="1" s="1"/>
  <c r="D31" i="1"/>
  <c r="J31" i="1" s="1"/>
  <c r="D30" i="1"/>
  <c r="D28" i="1"/>
  <c r="D27" i="1"/>
  <c r="J27" i="1" s="1"/>
  <c r="D25" i="1"/>
  <c r="D22" i="1"/>
  <c r="D18" i="1"/>
  <c r="D14" i="1"/>
  <c r="J14" i="1" s="1"/>
  <c r="D24" i="1"/>
  <c r="D21" i="1"/>
  <c r="J21" i="1" s="1"/>
  <c r="D17" i="1"/>
  <c r="D10" i="1"/>
  <c r="D16" i="1"/>
  <c r="D13" i="1"/>
  <c r="D12" i="1"/>
  <c r="J12" i="1" s="1"/>
  <c r="D9" i="1"/>
  <c r="J42" i="1" l="1"/>
  <c r="J44" i="1" s="1"/>
  <c r="J28" i="1"/>
  <c r="J29" i="1" s="1"/>
  <c r="J10" i="1"/>
  <c r="J11" i="1" s="1"/>
  <c r="J9" i="1"/>
  <c r="J54" i="1"/>
  <c r="J55" i="1"/>
  <c r="J40" i="1"/>
  <c r="J24" i="1"/>
  <c r="J49" i="1"/>
  <c r="J50" i="1" s="1"/>
  <c r="J30" i="1"/>
  <c r="J33" i="1" s="1"/>
  <c r="J46" i="1"/>
  <c r="J47" i="1" s="1"/>
  <c r="J52" i="1"/>
  <c r="J53" i="1" s="1"/>
  <c r="J23" i="1"/>
  <c r="J34" i="1"/>
  <c r="J35" i="1"/>
  <c r="J25" i="1"/>
  <c r="J16" i="1"/>
  <c r="J18" i="1"/>
  <c r="J17" i="1"/>
  <c r="J15" i="1"/>
  <c r="J56" i="1" l="1"/>
  <c r="J36" i="1"/>
  <c r="J26" i="1"/>
  <c r="J19" i="1"/>
</calcChain>
</file>

<file path=xl/sharedStrings.xml><?xml version="1.0" encoding="utf-8"?>
<sst xmlns="http://schemas.openxmlformats.org/spreadsheetml/2006/main" count="42" uniqueCount="29">
  <si>
    <t>Tên Hàng</t>
  </si>
  <si>
    <t>Đơn giá</t>
  </si>
  <si>
    <t>Số lượng</t>
  </si>
  <si>
    <t>Thành Tiền</t>
  </si>
  <si>
    <t>STT</t>
  </si>
  <si>
    <t>Gòn khám phụ khoa</t>
  </si>
  <si>
    <t>Quy cách gói (gr, cm)</t>
  </si>
  <si>
    <t>Tổng tiền</t>
  </si>
  <si>
    <t xml:space="preserve">Gòn băng huyết </t>
  </si>
  <si>
    <t xml:space="preserve">Rửa vết thương </t>
  </si>
  <si>
    <t xml:space="preserve">Gạc tầng sinh môn </t>
  </si>
  <si>
    <t xml:space="preserve">Gòn nha </t>
  </si>
  <si>
    <t xml:space="preserve">Gòn sản </t>
  </si>
  <si>
    <t>Gòn mổ</t>
  </si>
  <si>
    <t>Gòn tiêm thuốc</t>
  </si>
  <si>
    <t>Gòn mắt</t>
  </si>
  <si>
    <t>Cắt chỉ</t>
  </si>
  <si>
    <t>Bông lạng</t>
  </si>
  <si>
    <t>Vải gạc tiệt khuẩn</t>
  </si>
  <si>
    <t>Bộ đồ sơ sinh</t>
  </si>
  <si>
    <t>Gòn viên tròn</t>
  </si>
  <si>
    <t>BẢNG CHIẾT TÍNH GIÁ THÀNH SẢN PHẨM GÓI GÒN, GẠC Y TẾ TIỆT KHUẨN</t>
  </si>
  <si>
    <t>SỞ Y TẾ KHÁNH HÒA</t>
  </si>
  <si>
    <t>TTYT KHU VỰC NINH HẢI</t>
  </si>
  <si>
    <t>x 30%( điện, hao mòn kéo, công)</t>
  </si>
  <si>
    <t>Giá thầu gòn (đồng/kg)</t>
  </si>
  <si>
    <t>Giá thầu bao bì đống gói (đồng/200m)</t>
  </si>
  <si>
    <t>Giá thầu gạc (đồng/mét)</t>
  </si>
  <si>
    <t>(Đính kèm Quyết định số 45/QĐ-TTYT ngày 26/3/2026)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</si>
</sst>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-* #,##0\ [$₫-42A]_-;\-* #,##0\ [$₫-42A]_-;_-* &quot;-&quot;??\ [$₫-42A]_-;_-@_-"/>
    <numFmt numFmtId="165" formatCode="_-* #,##0\ &quot;₫&quot;_-;\-* #,##0\ &quot;₫&quot;_-;_-* &quot;-&quot;??\ &quot;₫&quot;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164" fontId="0" fillId="0" borderId="0" xfId="1" applyNumberFormat="1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</xdr:row>
      <xdr:rowOff>209550</xdr:rowOff>
    </xdr:from>
    <xdr:to>
      <xdr:col>1</xdr:col>
      <xdr:colOff>1485900</xdr:colOff>
      <xdr:row>1</xdr:row>
      <xdr:rowOff>219075</xdr:rowOff>
    </xdr:to>
    <xdr:cxnSp macro="">
      <xdr:nvCxnSpPr>
        <xdr:cNvPr id="3" name="Straight Arrow Connector 2"/>
        <xdr:cNvCxnSpPr>
          <a:cxnSpLocks noChangeShapeType="1"/>
        </xdr:cNvCxnSpPr>
      </xdr:nvCxnSpPr>
      <xdr:spPr bwMode="auto">
        <a:xfrm>
          <a:off x="1615440" y="1109980"/>
          <a:ext cx="10382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D11" sqref="D11"/>
    </sheetView>
  </sheetViews>
  <sheetFormatPr defaultRowHeight="15" x14ac:dyDescent="0.25"/>
  <cols>
    <col min="1" max="1" width="4.42578125" customWidth="1"/>
    <col min="2" max="2" width="22.7109375" customWidth="1"/>
    <col min="3" max="3" width="12.28515625" style="4" customWidth="1"/>
    <col min="4" max="4" width="14.85546875" customWidth="1"/>
    <col min="5" max="5" width="8.85546875" customWidth="1"/>
    <col min="6" max="6" width="17.28515625" customWidth="1"/>
    <col min="7" max="7" width="13.7109375" style="1" customWidth="1"/>
    <col min="8" max="8" width="16.140625" customWidth="1"/>
    <col min="9" max="9" width="13.42578125" customWidth="1"/>
    <col min="10" max="10" width="15.85546875" customWidth="1"/>
  </cols>
  <sheetData>
    <row r="1" spans="1:10" ht="16.5" x14ac:dyDescent="0.25">
      <c r="A1" s="27" t="s">
        <v>22</v>
      </c>
      <c r="B1" s="27"/>
      <c r="C1" s="27"/>
    </row>
    <row r="2" spans="1:10" ht="18.75" x14ac:dyDescent="0.3">
      <c r="A2" s="28" t="s">
        <v>23</v>
      </c>
      <c r="B2" s="28"/>
      <c r="C2" s="28"/>
    </row>
    <row r="4" spans="1:10" x14ac:dyDescent="0.25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8.75" x14ac:dyDescent="0.25">
      <c r="A6" s="32" t="s">
        <v>28</v>
      </c>
      <c r="B6" s="32"/>
      <c r="C6" s="32"/>
      <c r="D6" s="32"/>
      <c r="E6" s="32"/>
      <c r="F6" s="32"/>
      <c r="G6" s="32"/>
      <c r="H6" s="32"/>
      <c r="I6" s="32"/>
      <c r="J6" s="32"/>
    </row>
    <row r="8" spans="1:10" ht="75" x14ac:dyDescent="0.25">
      <c r="A8" s="10" t="s">
        <v>4</v>
      </c>
      <c r="B8" s="8" t="s">
        <v>0</v>
      </c>
      <c r="C8" s="9" t="s">
        <v>6</v>
      </c>
      <c r="D8" s="8" t="s">
        <v>1</v>
      </c>
      <c r="E8" s="9" t="s">
        <v>2</v>
      </c>
      <c r="F8" s="9" t="s">
        <v>24</v>
      </c>
      <c r="G8" s="7" t="s">
        <v>25</v>
      </c>
      <c r="H8" s="6" t="s">
        <v>26</v>
      </c>
      <c r="I8" s="6" t="s">
        <v>27</v>
      </c>
      <c r="J8" s="5" t="s">
        <v>3</v>
      </c>
    </row>
    <row r="9" spans="1:10" ht="18.75" x14ac:dyDescent="0.25">
      <c r="A9" s="20">
        <v>1</v>
      </c>
      <c r="B9" s="31" t="s">
        <v>5</v>
      </c>
      <c r="C9" s="3">
        <v>30</v>
      </c>
      <c r="D9" s="11">
        <f>G9*C9/1000</f>
        <v>4500</v>
      </c>
      <c r="E9" s="3">
        <v>1</v>
      </c>
      <c r="F9" s="11">
        <f>D9*30/100</f>
        <v>1350</v>
      </c>
      <c r="G9" s="12">
        <v>150000</v>
      </c>
      <c r="H9" s="12">
        <v>4260000</v>
      </c>
      <c r="I9" s="12">
        <v>4900</v>
      </c>
      <c r="J9" s="11">
        <f>D9+F9</f>
        <v>5850</v>
      </c>
    </row>
    <row r="10" spans="1:10" ht="18.75" x14ac:dyDescent="0.25">
      <c r="A10" s="21"/>
      <c r="B10" s="31"/>
      <c r="C10" s="3">
        <v>20</v>
      </c>
      <c r="D10" s="11">
        <f>H9*C10/20000</f>
        <v>4260</v>
      </c>
      <c r="E10" s="3">
        <v>1</v>
      </c>
      <c r="F10" s="11">
        <f>D10*30/100</f>
        <v>1278</v>
      </c>
      <c r="G10" s="12"/>
      <c r="H10" s="12"/>
      <c r="I10" s="5"/>
      <c r="J10" s="11">
        <f>D10+F10</f>
        <v>5538</v>
      </c>
    </row>
    <row r="11" spans="1:10" ht="18.75" x14ac:dyDescent="0.25">
      <c r="A11" s="22"/>
      <c r="B11" s="31"/>
      <c r="C11" s="3"/>
      <c r="D11" s="11"/>
      <c r="E11" s="3"/>
      <c r="F11" s="11"/>
      <c r="G11" s="12"/>
      <c r="H11" s="5"/>
      <c r="I11" s="5" t="s">
        <v>7</v>
      </c>
      <c r="J11" s="13">
        <f>SUM(J9:J10)</f>
        <v>11388</v>
      </c>
    </row>
    <row r="12" spans="1:10" ht="18.75" x14ac:dyDescent="0.25">
      <c r="A12" s="20">
        <v>2</v>
      </c>
      <c r="B12" s="29" t="s">
        <v>8</v>
      </c>
      <c r="C12" s="3">
        <v>10</v>
      </c>
      <c r="D12" s="11">
        <f>G9*C12/1000</f>
        <v>1500</v>
      </c>
      <c r="E12" s="3">
        <v>1</v>
      </c>
      <c r="F12" s="11">
        <f>D12*30/100</f>
        <v>450</v>
      </c>
      <c r="G12" s="12"/>
      <c r="H12" s="3"/>
      <c r="I12" s="3"/>
      <c r="J12" s="11">
        <f>D12+F12</f>
        <v>1950</v>
      </c>
    </row>
    <row r="13" spans="1:10" ht="18.75" x14ac:dyDescent="0.25">
      <c r="A13" s="21"/>
      <c r="B13" s="29"/>
      <c r="C13" s="3">
        <v>0.5</v>
      </c>
      <c r="D13" s="11">
        <f>I9*C13</f>
        <v>2450</v>
      </c>
      <c r="E13" s="3">
        <v>1</v>
      </c>
      <c r="F13" s="11">
        <f t="shared" ref="F13:F14" si="0">D13*30/100</f>
        <v>735</v>
      </c>
      <c r="G13" s="12"/>
      <c r="H13" s="3"/>
      <c r="I13" s="3"/>
      <c r="J13" s="11">
        <f t="shared" ref="J13:J14" si="1">D13+F13</f>
        <v>3185</v>
      </c>
    </row>
    <row r="14" spans="1:10" ht="18.75" x14ac:dyDescent="0.25">
      <c r="A14" s="21"/>
      <c r="B14" s="29"/>
      <c r="C14" s="3">
        <v>15</v>
      </c>
      <c r="D14" s="11">
        <f>H14*C14/20000</f>
        <v>1590</v>
      </c>
      <c r="E14" s="3">
        <v>1</v>
      </c>
      <c r="F14" s="11">
        <f t="shared" si="0"/>
        <v>477</v>
      </c>
      <c r="G14" s="12"/>
      <c r="H14" s="11">
        <v>2120000</v>
      </c>
      <c r="I14" s="3"/>
      <c r="J14" s="11">
        <f t="shared" si="1"/>
        <v>2067</v>
      </c>
    </row>
    <row r="15" spans="1:10" ht="18.75" x14ac:dyDescent="0.25">
      <c r="A15" s="22"/>
      <c r="B15" s="29"/>
      <c r="C15" s="3"/>
      <c r="D15" s="11"/>
      <c r="E15" s="3"/>
      <c r="F15" s="11"/>
      <c r="G15" s="12"/>
      <c r="H15" s="3"/>
      <c r="I15" s="5" t="s">
        <v>7</v>
      </c>
      <c r="J15" s="13">
        <f>SUM(J12:J14)</f>
        <v>7202</v>
      </c>
    </row>
    <row r="16" spans="1:10" ht="18.75" x14ac:dyDescent="0.25">
      <c r="A16" s="20">
        <v>3</v>
      </c>
      <c r="B16" s="29" t="s">
        <v>9</v>
      </c>
      <c r="C16" s="3">
        <v>15</v>
      </c>
      <c r="D16" s="11">
        <f>G9*C16/1000</f>
        <v>2250</v>
      </c>
      <c r="E16" s="3">
        <v>1</v>
      </c>
      <c r="F16" s="11">
        <f>D16*30/100</f>
        <v>675</v>
      </c>
      <c r="G16" s="12"/>
      <c r="H16" s="3"/>
      <c r="I16" s="3"/>
      <c r="J16" s="11">
        <f>D16+F16</f>
        <v>2925</v>
      </c>
    </row>
    <row r="17" spans="1:10" ht="18.75" x14ac:dyDescent="0.25">
      <c r="A17" s="21"/>
      <c r="B17" s="29"/>
      <c r="C17" s="3">
        <v>1</v>
      </c>
      <c r="D17" s="11">
        <f>I9*C17</f>
        <v>4900</v>
      </c>
      <c r="E17" s="3">
        <v>1</v>
      </c>
      <c r="F17" s="11">
        <f t="shared" ref="F17:F18" si="2">D17*30/100</f>
        <v>1470</v>
      </c>
      <c r="G17" s="12"/>
      <c r="H17" s="3"/>
      <c r="I17" s="3"/>
      <c r="J17" s="11">
        <f t="shared" ref="J17:J18" si="3">D17+F17</f>
        <v>6370</v>
      </c>
    </row>
    <row r="18" spans="1:10" ht="18.75" x14ac:dyDescent="0.25">
      <c r="A18" s="21"/>
      <c r="B18" s="29"/>
      <c r="C18" s="3">
        <v>20</v>
      </c>
      <c r="D18" s="11">
        <f>H9*C18/20000</f>
        <v>4260</v>
      </c>
      <c r="E18" s="3">
        <v>1</v>
      </c>
      <c r="F18" s="11">
        <f t="shared" si="2"/>
        <v>1278</v>
      </c>
      <c r="G18" s="12"/>
      <c r="H18" s="3"/>
      <c r="I18" s="3"/>
      <c r="J18" s="11">
        <f t="shared" si="3"/>
        <v>5538</v>
      </c>
    </row>
    <row r="19" spans="1:10" ht="18.75" x14ac:dyDescent="0.25">
      <c r="A19" s="22"/>
      <c r="B19" s="29"/>
      <c r="C19" s="3"/>
      <c r="D19" s="11"/>
      <c r="E19" s="3"/>
      <c r="F19" s="11"/>
      <c r="G19" s="12"/>
      <c r="H19" s="3"/>
      <c r="I19" s="5" t="s">
        <v>7</v>
      </c>
      <c r="J19" s="13">
        <f>SUM(J16:J18)</f>
        <v>14833</v>
      </c>
    </row>
    <row r="20" spans="1:10" ht="18.75" x14ac:dyDescent="0.25">
      <c r="A20" s="20">
        <v>4</v>
      </c>
      <c r="B20" s="29" t="s">
        <v>10</v>
      </c>
      <c r="C20" s="3"/>
      <c r="D20" s="11"/>
      <c r="E20" s="3"/>
      <c r="F20" s="11"/>
      <c r="G20" s="12"/>
      <c r="H20" s="3"/>
      <c r="I20" s="5"/>
      <c r="J20" s="13"/>
    </row>
    <row r="21" spans="1:10" ht="18.75" x14ac:dyDescent="0.25">
      <c r="A21" s="21"/>
      <c r="B21" s="29"/>
      <c r="C21" s="3">
        <v>0.5</v>
      </c>
      <c r="D21" s="11">
        <f>I9*C21</f>
        <v>2450</v>
      </c>
      <c r="E21" s="3">
        <v>1</v>
      </c>
      <c r="F21" s="11">
        <f>D21*30/100</f>
        <v>735</v>
      </c>
      <c r="G21" s="12"/>
      <c r="H21" s="3"/>
      <c r="I21" s="3"/>
      <c r="J21" s="11">
        <f>D21+F21</f>
        <v>3185</v>
      </c>
    </row>
    <row r="22" spans="1:10" ht="18.75" x14ac:dyDescent="0.25">
      <c r="A22" s="21"/>
      <c r="B22" s="29"/>
      <c r="C22" s="3">
        <v>20</v>
      </c>
      <c r="D22" s="11">
        <f>H9*C22/20000</f>
        <v>4260</v>
      </c>
      <c r="E22" s="3">
        <v>1</v>
      </c>
      <c r="F22" s="11">
        <f>D22*30/100</f>
        <v>1278</v>
      </c>
      <c r="G22" s="12"/>
      <c r="H22" s="3"/>
      <c r="I22" s="3"/>
      <c r="J22" s="11">
        <f>D22+F22</f>
        <v>5538</v>
      </c>
    </row>
    <row r="23" spans="1:10" ht="18.75" x14ac:dyDescent="0.25">
      <c r="A23" s="22"/>
      <c r="B23" s="29"/>
      <c r="C23" s="3"/>
      <c r="D23" s="11"/>
      <c r="E23" s="3"/>
      <c r="F23" s="11"/>
      <c r="G23" s="12"/>
      <c r="H23" s="3"/>
      <c r="I23" s="5" t="s">
        <v>7</v>
      </c>
      <c r="J23" s="13">
        <f>SUM(J21:J22)</f>
        <v>8723</v>
      </c>
    </row>
    <row r="24" spans="1:10" ht="18.75" x14ac:dyDescent="0.25">
      <c r="A24" s="20">
        <v>5</v>
      </c>
      <c r="B24" s="29" t="s">
        <v>11</v>
      </c>
      <c r="C24" s="3">
        <v>20</v>
      </c>
      <c r="D24" s="11">
        <f>G9*C24/1000</f>
        <v>3000</v>
      </c>
      <c r="E24" s="3">
        <v>1</v>
      </c>
      <c r="F24" s="11">
        <f>D24*30/100</f>
        <v>900</v>
      </c>
      <c r="G24" s="12"/>
      <c r="H24" s="3"/>
      <c r="I24" s="3"/>
      <c r="J24" s="11">
        <f>D24+F24</f>
        <v>3900</v>
      </c>
    </row>
    <row r="25" spans="1:10" ht="18.75" x14ac:dyDescent="0.25">
      <c r="A25" s="21"/>
      <c r="B25" s="29"/>
      <c r="C25" s="3">
        <v>20</v>
      </c>
      <c r="D25" s="11">
        <f>H9*C25/20000</f>
        <v>4260</v>
      </c>
      <c r="E25" s="3">
        <v>1</v>
      </c>
      <c r="F25" s="11">
        <f>D25*30/100</f>
        <v>1278</v>
      </c>
      <c r="G25" s="12"/>
      <c r="H25" s="3"/>
      <c r="I25" s="3"/>
      <c r="J25" s="11">
        <f>D25+F25</f>
        <v>5538</v>
      </c>
    </row>
    <row r="26" spans="1:10" ht="18.75" x14ac:dyDescent="0.25">
      <c r="A26" s="22"/>
      <c r="B26" s="29"/>
      <c r="C26" s="3"/>
      <c r="D26" s="11"/>
      <c r="E26" s="3"/>
      <c r="F26" s="11"/>
      <c r="G26" s="12"/>
      <c r="H26" s="3"/>
      <c r="I26" s="5" t="s">
        <v>7</v>
      </c>
      <c r="J26" s="13">
        <f>SUM(J24:J25)</f>
        <v>9438</v>
      </c>
    </row>
    <row r="27" spans="1:10" ht="18.75" x14ac:dyDescent="0.25">
      <c r="A27" s="20">
        <v>6</v>
      </c>
      <c r="B27" s="30" t="s">
        <v>12</v>
      </c>
      <c r="C27" s="3">
        <v>50</v>
      </c>
      <c r="D27" s="11">
        <f>G9*C27/1000</f>
        <v>7500</v>
      </c>
      <c r="E27" s="3">
        <v>1</v>
      </c>
      <c r="F27" s="11">
        <f>D27*30/100</f>
        <v>2250</v>
      </c>
      <c r="G27" s="12"/>
      <c r="H27" s="3"/>
      <c r="I27" s="3"/>
      <c r="J27" s="11">
        <f>D27+F27</f>
        <v>9750</v>
      </c>
    </row>
    <row r="28" spans="1:10" ht="18.75" x14ac:dyDescent="0.25">
      <c r="A28" s="21"/>
      <c r="B28" s="30"/>
      <c r="C28" s="3">
        <v>20</v>
      </c>
      <c r="D28" s="11">
        <f>H9*C28/20000</f>
        <v>4260</v>
      </c>
      <c r="E28" s="3">
        <v>1</v>
      </c>
      <c r="F28" s="11">
        <f>D28*30/100</f>
        <v>1278</v>
      </c>
      <c r="G28" s="12"/>
      <c r="H28" s="3"/>
      <c r="I28" s="3"/>
      <c r="J28" s="11">
        <f>D28+F28</f>
        <v>5538</v>
      </c>
    </row>
    <row r="29" spans="1:10" ht="18.75" x14ac:dyDescent="0.25">
      <c r="A29" s="22"/>
      <c r="B29" s="30"/>
      <c r="C29" s="3"/>
      <c r="D29" s="11"/>
      <c r="E29" s="3"/>
      <c r="F29" s="11"/>
      <c r="G29" s="12"/>
      <c r="H29" s="3"/>
      <c r="I29" s="5" t="s">
        <v>7</v>
      </c>
      <c r="J29" s="13">
        <f>SUM(J27:J28)</f>
        <v>15288</v>
      </c>
    </row>
    <row r="30" spans="1:10" ht="31.5" customHeight="1" x14ac:dyDescent="0.25">
      <c r="A30" s="20">
        <v>7</v>
      </c>
      <c r="B30" s="30" t="s">
        <v>13</v>
      </c>
      <c r="C30" s="3">
        <v>20</v>
      </c>
      <c r="D30" s="11">
        <f>G9*C30/1000</f>
        <v>3000</v>
      </c>
      <c r="E30" s="3">
        <v>1</v>
      </c>
      <c r="F30" s="11">
        <f>D30*30/100</f>
        <v>900</v>
      </c>
      <c r="G30" s="12"/>
      <c r="H30" s="3"/>
      <c r="I30" s="3"/>
      <c r="J30" s="11">
        <f>D30+F30</f>
        <v>3900</v>
      </c>
    </row>
    <row r="31" spans="1:10" ht="18.75" x14ac:dyDescent="0.25">
      <c r="A31" s="21"/>
      <c r="B31" s="30"/>
      <c r="C31" s="3">
        <v>0.5</v>
      </c>
      <c r="D31" s="11">
        <f>I9*C31</f>
        <v>2450</v>
      </c>
      <c r="E31" s="3">
        <v>1</v>
      </c>
      <c r="F31" s="11">
        <f t="shared" ref="F31:F32" si="4">D31*30/100</f>
        <v>735</v>
      </c>
      <c r="G31" s="12"/>
      <c r="H31" s="3"/>
      <c r="I31" s="3"/>
      <c r="J31" s="11">
        <f t="shared" ref="J31:J32" si="5">D31+F31</f>
        <v>3185</v>
      </c>
    </row>
    <row r="32" spans="1:10" ht="18.75" x14ac:dyDescent="0.25">
      <c r="A32" s="21"/>
      <c r="B32" s="30"/>
      <c r="C32" s="3">
        <v>15</v>
      </c>
      <c r="D32" s="11">
        <f>H9*C32/20000</f>
        <v>3195</v>
      </c>
      <c r="E32" s="3">
        <v>1</v>
      </c>
      <c r="F32" s="11">
        <f t="shared" si="4"/>
        <v>958.5</v>
      </c>
      <c r="G32" s="12"/>
      <c r="H32" s="3"/>
      <c r="I32" s="3"/>
      <c r="J32" s="11">
        <f t="shared" si="5"/>
        <v>4153.5</v>
      </c>
    </row>
    <row r="33" spans="1:10" ht="18.75" x14ac:dyDescent="0.25">
      <c r="A33" s="22"/>
      <c r="B33" s="30"/>
      <c r="C33" s="3"/>
      <c r="D33" s="11"/>
      <c r="E33" s="3"/>
      <c r="F33" s="11"/>
      <c r="G33" s="12"/>
      <c r="H33" s="3"/>
      <c r="I33" s="5" t="s">
        <v>7</v>
      </c>
      <c r="J33" s="14">
        <f>SUM(J30:J32)</f>
        <v>11238.5</v>
      </c>
    </row>
    <row r="34" spans="1:10" ht="18.75" x14ac:dyDescent="0.25">
      <c r="A34" s="20">
        <v>8</v>
      </c>
      <c r="B34" s="29" t="s">
        <v>14</v>
      </c>
      <c r="C34" s="3">
        <v>30</v>
      </c>
      <c r="D34" s="11">
        <f>G9*C34/1000</f>
        <v>4500</v>
      </c>
      <c r="E34" s="3">
        <v>1</v>
      </c>
      <c r="F34" s="11">
        <f>D34*30/100</f>
        <v>1350</v>
      </c>
      <c r="G34" s="12"/>
      <c r="H34" s="3"/>
      <c r="I34" s="3"/>
      <c r="J34" s="11">
        <f>D34+F34</f>
        <v>5850</v>
      </c>
    </row>
    <row r="35" spans="1:10" ht="18.75" x14ac:dyDescent="0.25">
      <c r="A35" s="21"/>
      <c r="B35" s="29"/>
      <c r="C35" s="3">
        <v>20</v>
      </c>
      <c r="D35" s="11">
        <f>H9*C35/20000</f>
        <v>4260</v>
      </c>
      <c r="E35" s="3">
        <v>1</v>
      </c>
      <c r="F35" s="11">
        <f>D35*30/100</f>
        <v>1278</v>
      </c>
      <c r="G35" s="12"/>
      <c r="H35" s="3"/>
      <c r="I35" s="3"/>
      <c r="J35" s="11">
        <f>D35+F35</f>
        <v>5538</v>
      </c>
    </row>
    <row r="36" spans="1:10" ht="18.75" x14ac:dyDescent="0.25">
      <c r="A36" s="22"/>
      <c r="B36" s="29"/>
      <c r="C36" s="3"/>
      <c r="D36" s="11"/>
      <c r="E36" s="3"/>
      <c r="F36" s="11"/>
      <c r="G36" s="15"/>
      <c r="H36" s="2"/>
      <c r="I36" s="8" t="s">
        <v>7</v>
      </c>
      <c r="J36" s="16">
        <f>SUM(J34:J35)</f>
        <v>11388</v>
      </c>
    </row>
    <row r="37" spans="1:10" ht="18.75" x14ac:dyDescent="0.25">
      <c r="A37" s="20">
        <v>9</v>
      </c>
      <c r="B37" s="23" t="s">
        <v>15</v>
      </c>
      <c r="C37" s="3">
        <v>5</v>
      </c>
      <c r="D37" s="11">
        <f>G9*C37/1000</f>
        <v>750</v>
      </c>
      <c r="E37" s="3">
        <v>1</v>
      </c>
      <c r="F37" s="11">
        <f>D37*30/100</f>
        <v>225</v>
      </c>
      <c r="G37" s="12"/>
      <c r="H37" s="3"/>
      <c r="I37" s="3"/>
      <c r="J37" s="11">
        <f>D37+F37</f>
        <v>975</v>
      </c>
    </row>
    <row r="38" spans="1:10" ht="18.75" x14ac:dyDescent="0.25">
      <c r="A38" s="21"/>
      <c r="B38" s="24"/>
      <c r="C38" s="3">
        <v>0.5</v>
      </c>
      <c r="D38" s="11">
        <f>I9*C38</f>
        <v>2450</v>
      </c>
      <c r="E38" s="3">
        <v>1</v>
      </c>
      <c r="F38" s="11">
        <f t="shared" ref="F38:F39" si="6">D38*30/100</f>
        <v>735</v>
      </c>
      <c r="G38" s="12"/>
      <c r="H38" s="3"/>
      <c r="I38" s="3"/>
      <c r="J38" s="11">
        <f t="shared" ref="J38:J39" si="7">D38+F38</f>
        <v>3185</v>
      </c>
    </row>
    <row r="39" spans="1:10" ht="15" customHeight="1" x14ac:dyDescent="0.25">
      <c r="A39" s="21"/>
      <c r="B39" s="24"/>
      <c r="C39" s="3">
        <v>10</v>
      </c>
      <c r="D39" s="11">
        <f>H9*C39/20000</f>
        <v>2130</v>
      </c>
      <c r="E39" s="3">
        <v>1</v>
      </c>
      <c r="F39" s="11">
        <f t="shared" si="6"/>
        <v>639</v>
      </c>
      <c r="G39" s="12"/>
      <c r="H39" s="3"/>
      <c r="I39" s="3"/>
      <c r="J39" s="11">
        <f t="shared" si="7"/>
        <v>2769</v>
      </c>
    </row>
    <row r="40" spans="1:10" ht="21" customHeight="1" x14ac:dyDescent="0.25">
      <c r="A40" s="22"/>
      <c r="B40" s="25"/>
      <c r="C40" s="3"/>
      <c r="D40" s="3"/>
      <c r="E40" s="3"/>
      <c r="F40" s="3"/>
      <c r="G40" s="12"/>
      <c r="H40" s="3"/>
      <c r="I40" s="8" t="s">
        <v>7</v>
      </c>
      <c r="J40" s="13">
        <f>SUM(J37:J39)</f>
        <v>6929</v>
      </c>
    </row>
    <row r="41" spans="1:10" ht="18.75" x14ac:dyDescent="0.25">
      <c r="A41" s="20">
        <v>10</v>
      </c>
      <c r="B41" s="20" t="s">
        <v>16</v>
      </c>
      <c r="C41" s="3">
        <v>10</v>
      </c>
      <c r="D41" s="11">
        <f>G9*C41/1000</f>
        <v>1500</v>
      </c>
      <c r="E41" s="3">
        <v>1</v>
      </c>
      <c r="F41" s="11">
        <f>D41*30/100</f>
        <v>450</v>
      </c>
      <c r="G41" s="12"/>
      <c r="H41" s="3"/>
      <c r="I41" s="3"/>
      <c r="J41" s="11">
        <f>D41+F41</f>
        <v>1950</v>
      </c>
    </row>
    <row r="42" spans="1:10" ht="18.75" x14ac:dyDescent="0.25">
      <c r="A42" s="21"/>
      <c r="B42" s="21"/>
      <c r="C42" s="3">
        <v>0.5</v>
      </c>
      <c r="D42" s="11">
        <f>I9*C42</f>
        <v>2450</v>
      </c>
      <c r="E42" s="3">
        <v>1</v>
      </c>
      <c r="F42" s="11">
        <f t="shared" ref="F42:F43" si="8">D42*30/100</f>
        <v>735</v>
      </c>
      <c r="G42" s="12"/>
      <c r="H42" s="3"/>
      <c r="I42" s="3"/>
      <c r="J42" s="11">
        <f t="shared" ref="J42:J43" si="9">D42+F42</f>
        <v>3185</v>
      </c>
    </row>
    <row r="43" spans="1:10" ht="18.75" x14ac:dyDescent="0.25">
      <c r="A43" s="21"/>
      <c r="B43" s="21"/>
      <c r="C43" s="3">
        <v>20</v>
      </c>
      <c r="D43" s="11">
        <f>H9*C43/20000</f>
        <v>4260</v>
      </c>
      <c r="E43" s="3">
        <v>1</v>
      </c>
      <c r="F43" s="11">
        <f t="shared" si="8"/>
        <v>1278</v>
      </c>
      <c r="G43" s="12"/>
      <c r="H43" s="3"/>
      <c r="I43" s="3"/>
      <c r="J43" s="11">
        <f t="shared" si="9"/>
        <v>5538</v>
      </c>
    </row>
    <row r="44" spans="1:10" ht="18.75" x14ac:dyDescent="0.25">
      <c r="A44" s="22"/>
      <c r="B44" s="22"/>
      <c r="C44" s="3"/>
      <c r="D44" s="3"/>
      <c r="E44" s="3"/>
      <c r="F44" s="3"/>
      <c r="G44" s="12"/>
      <c r="H44" s="3"/>
      <c r="I44" s="8" t="s">
        <v>7</v>
      </c>
      <c r="J44" s="13">
        <f>SUM(J41:J43)</f>
        <v>10673</v>
      </c>
    </row>
    <row r="45" spans="1:10" ht="18.75" x14ac:dyDescent="0.25">
      <c r="A45" s="20">
        <v>11</v>
      </c>
      <c r="B45" s="23" t="s">
        <v>17</v>
      </c>
      <c r="C45" s="3">
        <v>200</v>
      </c>
      <c r="D45" s="11">
        <f>G9*C45/1000</f>
        <v>30000</v>
      </c>
      <c r="E45" s="3">
        <v>1</v>
      </c>
      <c r="F45" s="11">
        <f>D45*30/100</f>
        <v>9000</v>
      </c>
      <c r="G45" s="12"/>
      <c r="H45" s="3"/>
      <c r="I45" s="3"/>
      <c r="J45" s="11">
        <f>D45+F45</f>
        <v>39000</v>
      </c>
    </row>
    <row r="46" spans="1:10" ht="18.75" x14ac:dyDescent="0.25">
      <c r="A46" s="21"/>
      <c r="B46" s="24"/>
      <c r="C46" s="3">
        <v>50</v>
      </c>
      <c r="D46" s="11">
        <f>H46*C46/20000</f>
        <v>4550</v>
      </c>
      <c r="E46" s="3">
        <v>1</v>
      </c>
      <c r="F46" s="11">
        <f>D46*30/100</f>
        <v>1365</v>
      </c>
      <c r="G46" s="12"/>
      <c r="H46" s="11">
        <v>1820000</v>
      </c>
      <c r="I46" s="3"/>
      <c r="J46" s="11">
        <f>D46+F46</f>
        <v>5915</v>
      </c>
    </row>
    <row r="47" spans="1:10" ht="18.75" x14ac:dyDescent="0.25">
      <c r="A47" s="22"/>
      <c r="B47" s="25"/>
      <c r="C47" s="3"/>
      <c r="D47" s="3"/>
      <c r="E47" s="3"/>
      <c r="F47" s="3"/>
      <c r="G47" s="12"/>
      <c r="H47" s="3"/>
      <c r="I47" s="8" t="s">
        <v>7</v>
      </c>
      <c r="J47" s="13">
        <f>SUM(J45:J46)</f>
        <v>44915</v>
      </c>
    </row>
    <row r="48" spans="1:10" ht="18.75" x14ac:dyDescent="0.25">
      <c r="A48" s="20">
        <v>12</v>
      </c>
      <c r="B48" s="20" t="s">
        <v>18</v>
      </c>
      <c r="C48" s="3">
        <v>1</v>
      </c>
      <c r="D48" s="11">
        <f>I9*C48</f>
        <v>4900</v>
      </c>
      <c r="E48" s="3">
        <v>1</v>
      </c>
      <c r="F48" s="11">
        <f>D48*30/100</f>
        <v>1470</v>
      </c>
      <c r="G48" s="12"/>
      <c r="H48" s="3"/>
      <c r="I48" s="3"/>
      <c r="J48" s="11">
        <f>D48+F48</f>
        <v>6370</v>
      </c>
    </row>
    <row r="49" spans="1:10" ht="18.75" x14ac:dyDescent="0.25">
      <c r="A49" s="21"/>
      <c r="B49" s="21"/>
      <c r="C49" s="3">
        <v>15</v>
      </c>
      <c r="D49" s="11">
        <f>H9*C49/20000</f>
        <v>3195</v>
      </c>
      <c r="E49" s="3">
        <v>1</v>
      </c>
      <c r="F49" s="11">
        <f>D49*30/100</f>
        <v>958.5</v>
      </c>
      <c r="G49" s="12"/>
      <c r="H49" s="3"/>
      <c r="I49" s="3"/>
      <c r="J49" s="11">
        <f>D49+F49</f>
        <v>4153.5</v>
      </c>
    </row>
    <row r="50" spans="1:10" ht="18.75" x14ac:dyDescent="0.25">
      <c r="A50" s="22"/>
      <c r="B50" s="22"/>
      <c r="C50" s="3"/>
      <c r="D50" s="3"/>
      <c r="E50" s="3"/>
      <c r="F50" s="3"/>
      <c r="G50" s="12"/>
      <c r="H50" s="3"/>
      <c r="I50" s="8" t="s">
        <v>7</v>
      </c>
      <c r="J50" s="13">
        <f>SUM(J48:J49)</f>
        <v>10523.5</v>
      </c>
    </row>
    <row r="51" spans="1:10" ht="18.75" x14ac:dyDescent="0.25">
      <c r="A51" s="20">
        <v>13</v>
      </c>
      <c r="B51" s="23" t="s">
        <v>19</v>
      </c>
      <c r="C51" s="3">
        <v>1</v>
      </c>
      <c r="D51" s="17">
        <v>160000</v>
      </c>
      <c r="E51" s="3">
        <v>1</v>
      </c>
      <c r="F51" s="18">
        <f>D51*30/100</f>
        <v>48000</v>
      </c>
      <c r="G51" s="12"/>
      <c r="H51" s="3"/>
      <c r="I51" s="3"/>
      <c r="J51" s="18">
        <f>D51+F51</f>
        <v>208000</v>
      </c>
    </row>
    <row r="52" spans="1:10" ht="18.75" x14ac:dyDescent="0.25">
      <c r="A52" s="21"/>
      <c r="B52" s="24"/>
      <c r="C52" s="3">
        <v>40</v>
      </c>
      <c r="D52" s="11">
        <f>H46*C52/20000</f>
        <v>3640</v>
      </c>
      <c r="E52" s="3">
        <v>1</v>
      </c>
      <c r="F52" s="18">
        <f>D52*30/100</f>
        <v>1092</v>
      </c>
      <c r="G52" s="12"/>
      <c r="H52" s="3"/>
      <c r="I52" s="3"/>
      <c r="J52" s="18">
        <f>D52+F52</f>
        <v>4732</v>
      </c>
    </row>
    <row r="53" spans="1:10" ht="18.75" x14ac:dyDescent="0.25">
      <c r="A53" s="22"/>
      <c r="B53" s="25"/>
      <c r="C53" s="3"/>
      <c r="D53" s="3"/>
      <c r="E53" s="3"/>
      <c r="F53" s="3"/>
      <c r="G53" s="12"/>
      <c r="H53" s="3"/>
      <c r="I53" s="8" t="s">
        <v>7</v>
      </c>
      <c r="J53" s="19">
        <f>SUM(J51:J52)</f>
        <v>212732</v>
      </c>
    </row>
    <row r="54" spans="1:10" ht="18.75" x14ac:dyDescent="0.25">
      <c r="A54" s="23">
        <v>14</v>
      </c>
      <c r="B54" s="23" t="s">
        <v>20</v>
      </c>
      <c r="C54" s="3">
        <v>30</v>
      </c>
      <c r="D54" s="11">
        <f>G9*C54/1000</f>
        <v>4500</v>
      </c>
      <c r="E54" s="3">
        <v>1</v>
      </c>
      <c r="F54" s="11">
        <f>D54*30/100</f>
        <v>1350</v>
      </c>
      <c r="G54" s="12"/>
      <c r="H54" s="3"/>
      <c r="I54" s="3"/>
      <c r="J54" s="11">
        <f>D54+F54</f>
        <v>5850</v>
      </c>
    </row>
    <row r="55" spans="1:10" ht="18.75" x14ac:dyDescent="0.25">
      <c r="A55" s="24"/>
      <c r="B55" s="24"/>
      <c r="C55" s="3">
        <v>20</v>
      </c>
      <c r="D55" s="11">
        <f>H9*C55/20000</f>
        <v>4260</v>
      </c>
      <c r="E55" s="3">
        <v>1</v>
      </c>
      <c r="F55" s="11">
        <f>D55*30/100</f>
        <v>1278</v>
      </c>
      <c r="G55" s="12"/>
      <c r="H55" s="3"/>
      <c r="I55" s="3"/>
      <c r="J55" s="11">
        <f>D55+F55</f>
        <v>5538</v>
      </c>
    </row>
    <row r="56" spans="1:10" ht="18.75" x14ac:dyDescent="0.25">
      <c r="A56" s="25"/>
      <c r="B56" s="25"/>
      <c r="C56" s="3"/>
      <c r="D56" s="3"/>
      <c r="E56" s="3"/>
      <c r="F56" s="3"/>
      <c r="G56" s="12"/>
      <c r="H56" s="3"/>
      <c r="I56" s="5" t="s">
        <v>7</v>
      </c>
      <c r="J56" s="13">
        <f>SUM(J54:J55)</f>
        <v>11388</v>
      </c>
    </row>
  </sheetData>
  <mergeCells count="32">
    <mergeCell ref="A6:J6"/>
    <mergeCell ref="B34:B36"/>
    <mergeCell ref="B37:B40"/>
    <mergeCell ref="B9:B11"/>
    <mergeCell ref="B12:B15"/>
    <mergeCell ref="B16:B19"/>
    <mergeCell ref="A27:A29"/>
    <mergeCell ref="B24:B26"/>
    <mergeCell ref="B20:B23"/>
    <mergeCell ref="B27:B29"/>
    <mergeCell ref="B30:B33"/>
    <mergeCell ref="A9:A11"/>
    <mergeCell ref="A12:A15"/>
    <mergeCell ref="A16:A19"/>
    <mergeCell ref="A20:A23"/>
    <mergeCell ref="A24:A26"/>
    <mergeCell ref="A51:A53"/>
    <mergeCell ref="A54:A56"/>
    <mergeCell ref="B54:B56"/>
    <mergeCell ref="A4:J5"/>
    <mergeCell ref="A1:C1"/>
    <mergeCell ref="A2:C2"/>
    <mergeCell ref="A30:A33"/>
    <mergeCell ref="A34:A36"/>
    <mergeCell ref="A37:A40"/>
    <mergeCell ref="A41:A44"/>
    <mergeCell ref="A45:A47"/>
    <mergeCell ref="A48:A50"/>
    <mergeCell ref="B41:B44"/>
    <mergeCell ref="B45:B47"/>
    <mergeCell ref="B48:B50"/>
    <mergeCell ref="B51:B53"/>
  </mergeCells>
  <pageMargins left="0" right="0" top="0.35433070866141736" bottom="0.35433070866141736" header="0" footer="0"/>
  <pageSetup paperSize="9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2026-03-31T03:43:29Z</cp:lastPrinted>
  <dcterms:created xsi:type="dcterms:W3CDTF">2026-03-31T01:24:05Z</dcterms:created>
  <dcterms:modified xsi:type="dcterms:W3CDTF">2026-03-31T23:51:42Z</dcterms:modified>
</cp:coreProperties>
</file>